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tabRatio="819" activeTab="0"/>
  </bookViews>
  <sheets>
    <sheet name="среднемес. з-пл (районы)" sheetId="1" r:id="rId1"/>
    <sheet name="среднемес. з-пл (городские окр)" sheetId="2" r:id="rId2"/>
  </sheets>
  <definedNames>
    <definedName name="_xlnm.Print_Titles" localSheetId="1">'среднемес. з-пл (городские окр)'!$A:$B,'среднемес. з-пл (городские окр)'!$10:$14</definedName>
    <definedName name="_xlnm.Print_Titles" localSheetId="0">'среднемес. з-пл (районы)'!$A:$B,'среднемес. з-пл (районы)'!$10:$14</definedName>
    <definedName name="_xlnm.Print_Area" localSheetId="1">'среднемес. з-пл (городские окр)'!$A$2:$AB$19</definedName>
    <definedName name="_xlnm.Print_Area" localSheetId="0">'среднемес. з-пл (районы)'!$A$2:$Z$38</definedName>
  </definedNames>
  <calcPr fullCalcOnLoad="1" refMode="R1C1"/>
</workbook>
</file>

<file path=xl/sharedStrings.xml><?xml version="1.0" encoding="utf-8"?>
<sst xmlns="http://schemas.openxmlformats.org/spreadsheetml/2006/main" count="133" uniqueCount="95">
  <si>
    <t>в том числе</t>
  </si>
  <si>
    <t>в том числе:</t>
  </si>
  <si>
    <t>1.</t>
  </si>
  <si>
    <t>Муниципальный район</t>
  </si>
  <si>
    <t>2.</t>
  </si>
  <si>
    <t>Поселения - всего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</si>
  <si>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</si>
  <si>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</si>
  <si>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</si>
  <si>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</si>
  <si>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</si>
  <si>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</si>
  <si>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</si>
  <si>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</si>
  <si>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</si>
  <si>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</si>
  <si>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</si>
  <si>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</si>
  <si>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</si>
  <si>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органов  местного  самоуправления</t>
  </si>
  <si>
    <t>№</t>
  </si>
  <si>
    <t>ВСЕГО по муниципальному образованию</t>
  </si>
  <si>
    <t>2.14</t>
  </si>
  <si>
    <t>2.15</t>
  </si>
  <si>
    <t>С В Е Д Е Н И Я</t>
  </si>
  <si>
    <t>Руководитель:</t>
  </si>
  <si>
    <t>Исполнитель:</t>
  </si>
  <si>
    <t>телефон</t>
  </si>
  <si>
    <t>графа 3 с учетом переданных полномочий на решение вопросов местного значения</t>
  </si>
  <si>
    <t xml:space="preserve">работники, замещающие должности, не являющиеся должностями муниципальной службы, и переведенные на новые системы оплаты труда  </t>
  </si>
  <si>
    <t xml:space="preserve">ВСЕГО </t>
  </si>
  <si>
    <t xml:space="preserve">лиц, замещающих муниципальные должности в представительном органе МСУ </t>
  </si>
  <si>
    <t xml:space="preserve">лиц, замещающих должности муниципальной службы </t>
  </si>
  <si>
    <t>на 01.01.2013</t>
  </si>
  <si>
    <t xml:space="preserve">к письму Министерства финансов РК </t>
  </si>
  <si>
    <t>Приложение №2</t>
  </si>
  <si>
    <t>Среднемесячная заработная плата</t>
  </si>
  <si>
    <t xml:space="preserve">лиц, замещающих муниципальные должности </t>
  </si>
  <si>
    <t>о  численности работников и расходах на заработную плату</t>
  </si>
  <si>
    <t>о  численности  работников и расходах на заработную плату</t>
  </si>
  <si>
    <t>рассчитанная в соответствии с постановлением Правительства Республики Карелия от 18.06.12 № 190-П</t>
  </si>
  <si>
    <t>от  31 .01.2013 г. № 313 /14.3-08</t>
  </si>
  <si>
    <t>Наименование муниципального образования</t>
  </si>
  <si>
    <t>рассчитанная в соответствии с постановлением Правительства Республики Карелия от 18.06.12                № 190-П</t>
  </si>
  <si>
    <t>на 01.07.2013</t>
  </si>
  <si>
    <t>Среднесписочная на 01.07.2013 г.</t>
  </si>
  <si>
    <t>ВСЕГО (строка 290 формы 14МО без учета численности, переданной на выполнение гос. полномочий РК и РФ)</t>
  </si>
  <si>
    <t>ВСЕГО</t>
  </si>
  <si>
    <t>работники, замещающие должности, не являющиеся должностями муниципальной службы, и переведенные на новые системы оплаты труда                        (строки 270, 280)</t>
  </si>
  <si>
    <t>Фактически начисленные расходы на заработную плату (КОСГУ 211)</t>
  </si>
  <si>
    <t>Фактически начисленные расходы на заработную плату без учета компенсационных и разовых выплат, не входящих в денежное содержание</t>
  </si>
  <si>
    <t>работникам, замещающим должности, не являющиеся должностями муниципальной службы, и переведенным на новые системы оплаты труда                            (строки 030, 040)</t>
  </si>
  <si>
    <t xml:space="preserve">работникам, замещающим должности, не являющиеся должностями муниципальной службы, и переведенным на новые системы оплаты труда  </t>
  </si>
  <si>
    <t>лицам, замещающим муниципальные должности в представительном органе МСУ (строка 011 РзПр 0103)</t>
  </si>
  <si>
    <t>РАСХОДЫ НА ЗАРАБОТНУЮ ПЛАТУ ( без учета раходов на выполнение гос. полномочий РК и РФ), тыс. руб.</t>
  </si>
  <si>
    <t>ЧИСЛЕННОСТЬ, единицы</t>
  </si>
  <si>
    <t>Утверждено должностей в штатном расписании (строка 290 формы 14МО без учета численности, переданной на выполнение гос. полномочий РК и РФ)</t>
  </si>
  <si>
    <t>за 1 полугодие 2013 года</t>
  </si>
  <si>
    <t>ВСЕГО                    (строка 050 формы 14МО без учета расходов на выполнение гос. полномочий РК и РФ)</t>
  </si>
  <si>
    <t>от 31.01.2013 г. №    313/14.3-08</t>
  </si>
  <si>
    <t>лица, замещающие муниципальные должности в представительном органе МСУ                     (строка 200 РзПр 0103)</t>
  </si>
  <si>
    <t>лицам, замещающим муниципальные должности в представительном органе МСУ                     (строка 010 РзПр 0103)</t>
  </si>
  <si>
    <t>лица, замещающие муниципальные должности (строка 200 РзПр 0102)</t>
  </si>
  <si>
    <t>лицам, замещающим муниципальные должности (строка 010 РзПр 0102)</t>
  </si>
  <si>
    <t>лицам, замещающим муниципальные должности (строка 011 РзПр 0102)</t>
  </si>
  <si>
    <t>лицам, замещающим муниципальные должности в представительном органе МСУ                        (строка 011 РзПр 0103)</t>
  </si>
  <si>
    <t>лица, замещающие должности муниципальной службы                             (строка 210)</t>
  </si>
  <si>
    <t>лицам, замещающим должности муниципальной службы                                (строка 020)</t>
  </si>
  <si>
    <t>лицам, замещающим должности муниципальной службы                        (строки 021+ 022 )</t>
  </si>
  <si>
    <t>Нормативная численность за 1 полугодие</t>
  </si>
  <si>
    <t>Олонецкое городское поселение</t>
  </si>
  <si>
    <t>Видлицкое сельское поселение</t>
  </si>
  <si>
    <t>Ильинское сельское поселение</t>
  </si>
  <si>
    <t>Туксинское сельское поселение</t>
  </si>
  <si>
    <t>Коверское сельское поселение</t>
  </si>
  <si>
    <t>Мегрегское сельское поселение</t>
  </si>
  <si>
    <t>Куйтежское сельское поселение</t>
  </si>
  <si>
    <t>Михайловское сельское поселение</t>
  </si>
  <si>
    <t>Коткозерское сельское поселение</t>
  </si>
  <si>
    <t>Т.Н.Столярова</t>
  </si>
  <si>
    <t>Я.И.Сиестонен</t>
  </si>
  <si>
    <t>(8-814-36) 4-19-54</t>
  </si>
  <si>
    <t>на 01.01.2016</t>
  </si>
  <si>
    <t>Нормативная численность на 2016 год</t>
  </si>
  <si>
    <t>за  9 месяцев  2016  года</t>
  </si>
  <si>
    <t>на 01.10.2016</t>
  </si>
  <si>
    <t>Среднесписочная на 01.10.2016 г.</t>
  </si>
  <si>
    <t xml:space="preserve">лица, замещающие муниципальные должности </t>
  </si>
  <si>
    <t xml:space="preserve">лица, замещающие муниципальные должности в представительном органе МСУ                     </t>
  </si>
  <si>
    <t xml:space="preserve">лица, замещающие должности муниципальной службы                            </t>
  </si>
  <si>
    <t xml:space="preserve">работники, замещающие должности, не являющиеся должностями муниципальной службы, и переведенные на новые системы оплаты труда                        </t>
  </si>
  <si>
    <t>лицам, замещающим муниципальные должности</t>
  </si>
  <si>
    <t xml:space="preserve">лицам, замещающим муниципальные должности в представительном органе МСУ                    </t>
  </si>
  <si>
    <t xml:space="preserve">лицам, замещающим должности муниципальной службы                               </t>
  </si>
  <si>
    <t xml:space="preserve">работникам, замещающим должности, не являющиеся должностями муниципальной службы, и переведенным на новые системы оплаты труда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</si>
</sst>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"/>
    <numFmt numFmtId="178" formatCode="_-* #,##0.0000_р_._-;\-* #,##0.0000_р_._-;_-* &quot;-&quot;????_р_._-;_-@_-"/>
    <numFmt numFmtId="179" formatCode="_-* #,##0.000_р_._-;\-* #,##0.000_р_._-;_-* &quot;-&quot;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_ ;\-#,##0.0\ "/>
  </numFmts>
  <fonts count="41">
    <font>
      <sz val="10"/>
      <name val="Arial Cyr"/>
      <family val="0"/>
    </font>
    <font>
      <sz val="12"/>
      <color indexed="10"/>
      <name val="Arial Cyr"/>
      <family val="0"/>
    </font>
    <font>
      <sz val="11"/>
      <color indexed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58" applyNumberForma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center"/>
    </xf>
    <xf numFmtId="49" fontId="0" fillId="0" borderId="11" xfId="58" applyNumberFormat="1" applyFont="1" applyFill="1" applyBorder="1" applyAlignment="1">
      <alignment horizontal="center" vertical="center" wrapText="1"/>
    </xf>
    <xf numFmtId="173" fontId="2" fillId="33" borderId="10" xfId="58" applyNumberFormat="1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49" fontId="0" fillId="0" borderId="10" xfId="58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73" fontId="2" fillId="0" borderId="0" xfId="58" applyNumberFormat="1" applyFont="1" applyFill="1" applyBorder="1" applyAlignment="1">
      <alignment/>
    </xf>
    <xf numFmtId="173" fontId="3" fillId="0" borderId="0" xfId="58" applyNumberFormat="1" applyFont="1" applyFill="1" applyBorder="1" applyAlignment="1">
      <alignment/>
    </xf>
    <xf numFmtId="172" fontId="3" fillId="0" borderId="0" xfId="58" applyNumberFormat="1" applyFont="1" applyFill="1" applyBorder="1" applyAlignment="1">
      <alignment/>
    </xf>
    <xf numFmtId="173" fontId="0" fillId="0" borderId="0" xfId="58" applyNumberFormat="1" applyFont="1" applyFill="1" applyAlignment="1">
      <alignment/>
    </xf>
    <xf numFmtId="173" fontId="3" fillId="0" borderId="12" xfId="58" applyNumberFormat="1" applyFont="1" applyFill="1" applyBorder="1" applyAlignment="1">
      <alignment/>
    </xf>
    <xf numFmtId="172" fontId="2" fillId="0" borderId="12" xfId="58" applyNumberFormat="1" applyFont="1" applyFill="1" applyBorder="1" applyAlignment="1">
      <alignment/>
    </xf>
    <xf numFmtId="173" fontId="2" fillId="0" borderId="12" xfId="58" applyNumberFormat="1" applyFont="1" applyFill="1" applyBorder="1" applyAlignment="1">
      <alignment/>
    </xf>
    <xf numFmtId="173" fontId="2" fillId="0" borderId="12" xfId="58" applyNumberFormat="1" applyFont="1" applyFill="1" applyBorder="1" applyAlignment="1">
      <alignment horizontal="center"/>
    </xf>
    <xf numFmtId="172" fontId="2" fillId="0" borderId="0" xfId="58" applyNumberFormat="1" applyFont="1" applyFill="1" applyBorder="1" applyAlignment="1">
      <alignment/>
    </xf>
    <xf numFmtId="173" fontId="2" fillId="0" borderId="0" xfId="58" applyNumberFormat="1" applyFont="1" applyFill="1" applyBorder="1" applyAlignment="1">
      <alignment/>
    </xf>
    <xf numFmtId="173" fontId="2" fillId="33" borderId="10" xfId="58" applyNumberFormat="1" applyFont="1" applyFill="1" applyBorder="1" applyAlignment="1">
      <alignment/>
    </xf>
    <xf numFmtId="3" fontId="3" fillId="0" borderId="10" xfId="58" applyNumberFormat="1" applyFont="1" applyFill="1" applyBorder="1" applyAlignment="1">
      <alignment/>
    </xf>
    <xf numFmtId="184" fontId="3" fillId="0" borderId="10" xfId="58" applyNumberFormat="1" applyFont="1" applyFill="1" applyBorder="1" applyAlignment="1">
      <alignment/>
    </xf>
    <xf numFmtId="1" fontId="2" fillId="0" borderId="10" xfId="58" applyNumberFormat="1" applyFont="1" applyFill="1" applyBorder="1" applyAlignment="1">
      <alignment/>
    </xf>
    <xf numFmtId="1" fontId="3" fillId="0" borderId="10" xfId="58" applyNumberFormat="1" applyFont="1" applyFill="1" applyBorder="1" applyAlignment="1">
      <alignment/>
    </xf>
    <xf numFmtId="3" fontId="2" fillId="33" borderId="10" xfId="58" applyNumberFormat="1" applyFont="1" applyFill="1" applyBorder="1" applyAlignment="1">
      <alignment/>
    </xf>
    <xf numFmtId="3" fontId="2" fillId="0" borderId="10" xfId="58" applyNumberFormat="1" applyFont="1" applyFill="1" applyBorder="1" applyAlignment="1">
      <alignment/>
    </xf>
    <xf numFmtId="3" fontId="3" fillId="34" borderId="10" xfId="58" applyNumberFormat="1" applyFont="1" applyFill="1" applyBorder="1" applyAlignment="1">
      <alignment/>
    </xf>
    <xf numFmtId="3" fontId="2" fillId="34" borderId="10" xfId="58" applyNumberFormat="1" applyFont="1" applyFill="1" applyBorder="1" applyAlignment="1">
      <alignment/>
    </xf>
    <xf numFmtId="3" fontId="2" fillId="33" borderId="10" xfId="58" applyNumberFormat="1" applyFont="1" applyFill="1" applyBorder="1" applyAlignment="1">
      <alignment/>
    </xf>
    <xf numFmtId="3" fontId="2" fillId="0" borderId="10" xfId="58" applyNumberFormat="1" applyFont="1" applyFill="1" applyBorder="1" applyAlignment="1">
      <alignment horizontal="center"/>
    </xf>
    <xf numFmtId="3" fontId="3" fillId="0" borderId="10" xfId="58" applyNumberFormat="1" applyFont="1" applyFill="1" applyBorder="1" applyAlignment="1">
      <alignment horizontal="center"/>
    </xf>
    <xf numFmtId="185" fontId="3" fillId="0" borderId="10" xfId="58" applyNumberFormat="1" applyFont="1" applyFill="1" applyBorder="1" applyAlignment="1">
      <alignment/>
    </xf>
    <xf numFmtId="185" fontId="3" fillId="34" borderId="10" xfId="58" applyNumberFormat="1" applyFont="1" applyFill="1" applyBorder="1" applyAlignment="1">
      <alignment/>
    </xf>
    <xf numFmtId="185" fontId="2" fillId="34" borderId="10" xfId="58" applyNumberFormat="1" applyFont="1" applyFill="1" applyBorder="1" applyAlignment="1">
      <alignment/>
    </xf>
    <xf numFmtId="177" fontId="2" fillId="33" borderId="10" xfId="58" applyNumberFormat="1" applyFont="1" applyFill="1" applyBorder="1" applyAlignment="1">
      <alignment/>
    </xf>
    <xf numFmtId="177" fontId="2" fillId="0" borderId="10" xfId="58" applyNumberFormat="1" applyFont="1" applyFill="1" applyBorder="1" applyAlignment="1">
      <alignment/>
    </xf>
    <xf numFmtId="177" fontId="3" fillId="34" borderId="10" xfId="58" applyNumberFormat="1" applyFont="1" applyFill="1" applyBorder="1" applyAlignment="1">
      <alignment/>
    </xf>
    <xf numFmtId="177" fontId="2" fillId="34" borderId="10" xfId="58" applyNumberFormat="1" applyFont="1" applyFill="1" applyBorder="1" applyAlignment="1">
      <alignment/>
    </xf>
    <xf numFmtId="177" fontId="3" fillId="0" borderId="10" xfId="58" applyNumberFormat="1" applyFont="1" applyFill="1" applyBorder="1" applyAlignment="1">
      <alignment/>
    </xf>
    <xf numFmtId="185" fontId="2" fillId="33" borderId="10" xfId="58" applyNumberFormat="1" applyFont="1" applyFill="1" applyBorder="1" applyAlignment="1">
      <alignment/>
    </xf>
    <xf numFmtId="185" fontId="2" fillId="0" borderId="10" xfId="58" applyNumberFormat="1" applyFont="1" applyFill="1" applyBorder="1" applyAlignment="1">
      <alignment/>
    </xf>
    <xf numFmtId="177" fontId="2" fillId="0" borderId="10" xfId="58" applyNumberFormat="1" applyFont="1" applyFill="1" applyBorder="1" applyAlignment="1">
      <alignment/>
    </xf>
    <xf numFmtId="173" fontId="0" fillId="0" borderId="0" xfId="58" applyNumberFormat="1" applyFont="1" applyFill="1" applyAlignment="1">
      <alignment/>
    </xf>
    <xf numFmtId="49" fontId="0" fillId="0" borderId="13" xfId="58" applyNumberFormat="1" applyFont="1" applyFill="1" applyBorder="1" applyAlignment="1">
      <alignment horizontal="center" vertical="center" wrapText="1"/>
    </xf>
    <xf numFmtId="49" fontId="0" fillId="0" borderId="14" xfId="58" applyNumberFormat="1" applyFont="1" applyFill="1" applyBorder="1" applyAlignment="1">
      <alignment horizontal="center" vertical="center" wrapText="1"/>
    </xf>
    <xf numFmtId="49" fontId="0" fillId="0" borderId="15" xfId="58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0" xfId="58" applyNumberFormat="1" applyFont="1" applyFill="1" applyBorder="1" applyAlignment="1">
      <alignment horizontal="center" vertical="center" wrapText="1"/>
    </xf>
    <xf numFmtId="49" fontId="0" fillId="0" borderId="11" xfId="58" applyNumberFormat="1" applyFont="1" applyFill="1" applyBorder="1" applyAlignment="1">
      <alignment horizontal="center" vertical="center" wrapText="1"/>
    </xf>
    <xf numFmtId="49" fontId="0" fillId="0" borderId="16" xfId="58" applyNumberFormat="1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center" vertical="center" wrapText="1"/>
    </xf>
    <xf numFmtId="49" fontId="6" fillId="0" borderId="16" xfId="5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0" fillId="0" borderId="11" xfId="58" applyNumberFormat="1" applyFont="1" applyFill="1" applyBorder="1" applyAlignment="1">
      <alignment horizontal="center" vertical="center" wrapText="1"/>
    </xf>
    <xf numFmtId="173" fontId="0" fillId="0" borderId="17" xfId="58" applyNumberFormat="1" applyFont="1" applyFill="1" applyBorder="1" applyAlignment="1">
      <alignment horizontal="center" vertical="center" wrapText="1"/>
    </xf>
    <xf numFmtId="173" fontId="0" fillId="0" borderId="16" xfId="58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0"/>
  <sheetViews>
    <sheetView tabSelected="1" zoomScaleSheetLayoutView="90" workbookViewId="0" topLeftCell="A9">
      <pane xSplit="4965" topLeftCell="G1" activePane="topRight" state="split"/>
      <selection pane="topLeft" activeCell="B52" sqref="B52"/>
      <selection pane="topRight" activeCell="L11" sqref="L11:P11"/>
    </sheetView>
  </sheetViews>
  <sheetFormatPr defaultColWidth="9.00390625" defaultRowHeight="12.75"/>
  <cols>
    <col min="1" max="1" width="5.875" style="5" customWidth="1"/>
    <col min="2" max="2" width="37.875" style="1" customWidth="1"/>
    <col min="3" max="3" width="15.00390625" style="2" hidden="1" customWidth="1"/>
    <col min="4" max="4" width="12.125" style="2" hidden="1" customWidth="1"/>
    <col min="5" max="5" width="11.00390625" style="2" hidden="1" customWidth="1"/>
    <col min="6" max="6" width="10.875" style="2" hidden="1" customWidth="1"/>
    <col min="7" max="7" width="12.75390625" style="2" customWidth="1"/>
    <col min="8" max="8" width="13.00390625" style="2" customWidth="1"/>
    <col min="9" max="9" width="13.25390625" style="2" customWidth="1"/>
    <col min="10" max="10" width="14.375" style="2" customWidth="1"/>
    <col min="11" max="11" width="15.25390625" style="2" customWidth="1"/>
    <col min="12" max="12" width="12.375" style="2" customWidth="1"/>
    <col min="13" max="13" width="14.25390625" style="2" customWidth="1"/>
    <col min="14" max="14" width="14.625" style="2" customWidth="1"/>
    <col min="15" max="15" width="15.125" style="2" customWidth="1"/>
    <col min="16" max="16" width="14.25390625" style="2" customWidth="1"/>
    <col min="17" max="17" width="12.25390625" style="2" hidden="1" customWidth="1"/>
    <col min="18" max="19" width="14.75390625" style="2" hidden="1" customWidth="1"/>
    <col min="20" max="20" width="15.75390625" style="2" hidden="1" customWidth="1"/>
    <col min="21" max="21" width="14.75390625" style="2" hidden="1" customWidth="1"/>
    <col min="22" max="22" width="12.00390625" style="27" hidden="1" customWidth="1"/>
    <col min="23" max="23" width="13.00390625" style="27" hidden="1" customWidth="1"/>
    <col min="24" max="24" width="14.75390625" style="27" hidden="1" customWidth="1"/>
    <col min="25" max="25" width="14.625" style="27" hidden="1" customWidth="1"/>
    <col min="26" max="26" width="14.75390625" style="27" hidden="1" customWidth="1"/>
    <col min="27" max="16384" width="9.125" style="1" customWidth="1"/>
  </cols>
  <sheetData>
    <row r="2" spans="1:26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T2" s="21"/>
      <c r="U2" s="21"/>
      <c r="V2" s="21"/>
      <c r="W2" s="21"/>
      <c r="X2" s="22" t="s">
        <v>35</v>
      </c>
      <c r="Y2" s="21"/>
      <c r="Z2" s="21"/>
    </row>
    <row r="3" spans="1:26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T3" s="21"/>
      <c r="U3" s="21"/>
      <c r="V3" s="20"/>
      <c r="W3" s="20"/>
      <c r="X3" s="23" t="s">
        <v>34</v>
      </c>
      <c r="Y3" s="20"/>
      <c r="Z3" s="20"/>
    </row>
    <row r="4" spans="1:26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T4" s="20"/>
      <c r="U4" s="20"/>
      <c r="V4" s="20"/>
      <c r="W4" s="20"/>
      <c r="X4" s="22" t="s">
        <v>41</v>
      </c>
      <c r="Y4" s="20"/>
      <c r="Z4" s="20"/>
    </row>
    <row r="5" spans="1:26" ht="15" customHeight="1">
      <c r="A5" s="69" t="s">
        <v>24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11"/>
      <c r="W5" s="11"/>
      <c r="X5" s="11"/>
      <c r="Y5" s="11"/>
      <c r="Z5" s="11"/>
    </row>
    <row r="6" spans="1:26" ht="15" customHeight="1">
      <c r="A6" s="69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11"/>
      <c r="W6" s="11"/>
      <c r="X6" s="11"/>
      <c r="Y6" s="11"/>
      <c r="Z6" s="11"/>
    </row>
    <row r="7" spans="1:26" ht="15" customHeight="1">
      <c r="A7" s="69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11"/>
      <c r="W7" s="11"/>
      <c r="X7" s="11"/>
      <c r="Y7" s="11"/>
      <c r="Z7" s="11"/>
    </row>
    <row r="8" spans="1:26" ht="15" customHeight="1">
      <c r="A8" s="70" t="s">
        <v>84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11"/>
      <c r="W8" s="11"/>
      <c r="X8" s="11"/>
      <c r="Y8" s="11"/>
      <c r="Z8" s="11"/>
    </row>
    <row r="9" spans="1:26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33" customHeight="1">
      <c r="A10" s="71" t="s">
        <v>20</v>
      </c>
      <c r="B10" s="74" t="s">
        <v>42</v>
      </c>
      <c r="C10" s="59"/>
      <c r="D10" s="59"/>
      <c r="E10" s="59"/>
      <c r="F10" s="59"/>
      <c r="G10" s="59"/>
      <c r="H10" s="59"/>
      <c r="I10" s="59"/>
      <c r="J10" s="59"/>
      <c r="K10" s="60"/>
      <c r="L10" s="64" t="s">
        <v>54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02" customHeight="1">
      <c r="A11" s="72"/>
      <c r="B11" s="75"/>
      <c r="C11" s="58" t="s">
        <v>83</v>
      </c>
      <c r="D11" s="60"/>
      <c r="E11" s="58" t="s">
        <v>56</v>
      </c>
      <c r="F11" s="60"/>
      <c r="G11" s="58" t="s">
        <v>86</v>
      </c>
      <c r="H11" s="59"/>
      <c r="I11" s="59"/>
      <c r="J11" s="59"/>
      <c r="K11" s="60"/>
      <c r="L11" s="58" t="s">
        <v>49</v>
      </c>
      <c r="M11" s="59"/>
      <c r="N11" s="59"/>
      <c r="O11" s="59"/>
      <c r="P11" s="60"/>
      <c r="Q11" s="61" t="s">
        <v>50</v>
      </c>
      <c r="R11" s="62"/>
      <c r="S11" s="62"/>
      <c r="T11" s="62"/>
      <c r="U11" s="63"/>
      <c r="V11" s="61" t="s">
        <v>36</v>
      </c>
      <c r="W11" s="62"/>
      <c r="X11" s="62"/>
      <c r="Y11" s="62"/>
      <c r="Z11" s="63"/>
    </row>
    <row r="12" spans="1:26" ht="18" customHeight="1">
      <c r="A12" s="72"/>
      <c r="B12" s="75"/>
      <c r="C12" s="67" t="s">
        <v>43</v>
      </c>
      <c r="D12" s="65" t="s">
        <v>28</v>
      </c>
      <c r="E12" s="65" t="s">
        <v>82</v>
      </c>
      <c r="F12" s="65" t="s">
        <v>85</v>
      </c>
      <c r="G12" s="65" t="s">
        <v>30</v>
      </c>
      <c r="H12" s="58" t="s">
        <v>0</v>
      </c>
      <c r="I12" s="59"/>
      <c r="J12" s="59"/>
      <c r="K12" s="60"/>
      <c r="L12" s="65" t="s">
        <v>30</v>
      </c>
      <c r="M12" s="58" t="s">
        <v>0</v>
      </c>
      <c r="N12" s="59"/>
      <c r="O12" s="59"/>
      <c r="P12" s="60"/>
      <c r="Q12" s="65" t="s">
        <v>30</v>
      </c>
      <c r="R12" s="64" t="s">
        <v>0</v>
      </c>
      <c r="S12" s="64"/>
      <c r="T12" s="64"/>
      <c r="U12" s="64"/>
      <c r="V12" s="65" t="s">
        <v>47</v>
      </c>
      <c r="W12" s="64" t="s">
        <v>0</v>
      </c>
      <c r="X12" s="64"/>
      <c r="Y12" s="64"/>
      <c r="Z12" s="64"/>
    </row>
    <row r="13" spans="1:26" ht="201" customHeight="1">
      <c r="A13" s="73"/>
      <c r="B13" s="76"/>
      <c r="C13" s="68"/>
      <c r="D13" s="66"/>
      <c r="E13" s="66"/>
      <c r="F13" s="66"/>
      <c r="G13" s="66"/>
      <c r="H13" s="12" t="s">
        <v>87</v>
      </c>
      <c r="I13" s="12" t="s">
        <v>88</v>
      </c>
      <c r="J13" s="12" t="s">
        <v>89</v>
      </c>
      <c r="K13" s="12" t="s">
        <v>90</v>
      </c>
      <c r="L13" s="66"/>
      <c r="M13" s="12" t="s">
        <v>91</v>
      </c>
      <c r="N13" s="12" t="s">
        <v>92</v>
      </c>
      <c r="O13" s="12" t="s">
        <v>93</v>
      </c>
      <c r="P13" s="12" t="s">
        <v>94</v>
      </c>
      <c r="Q13" s="66"/>
      <c r="R13" s="15" t="s">
        <v>64</v>
      </c>
      <c r="S13" s="15" t="s">
        <v>65</v>
      </c>
      <c r="T13" s="15" t="s">
        <v>68</v>
      </c>
      <c r="U13" s="15" t="s">
        <v>52</v>
      </c>
      <c r="V13" s="66"/>
      <c r="W13" s="15" t="s">
        <v>37</v>
      </c>
      <c r="X13" s="15" t="s">
        <v>31</v>
      </c>
      <c r="Y13" s="15" t="s">
        <v>32</v>
      </c>
      <c r="Z13" s="15" t="s">
        <v>29</v>
      </c>
    </row>
    <row r="14" spans="1:26" ht="13.5" customHeight="1">
      <c r="A14" s="4">
        <v>1</v>
      </c>
      <c r="B14" s="4">
        <f aca="true" t="shared" si="0" ref="B14:Z14">A14+1</f>
        <v>2</v>
      </c>
      <c r="C14" s="4">
        <v>3</v>
      </c>
      <c r="D14" s="4">
        <f t="shared" si="0"/>
        <v>4</v>
      </c>
      <c r="E14" s="4">
        <f t="shared" si="0"/>
        <v>5</v>
      </c>
      <c r="F14" s="4">
        <f t="shared" si="0"/>
        <v>6</v>
      </c>
      <c r="G14" s="4">
        <f t="shared" si="0"/>
        <v>7</v>
      </c>
      <c r="H14" s="4">
        <f t="shared" si="0"/>
        <v>8</v>
      </c>
      <c r="I14" s="4">
        <f t="shared" si="0"/>
        <v>9</v>
      </c>
      <c r="J14" s="4">
        <v>10</v>
      </c>
      <c r="K14" s="4">
        <f t="shared" si="0"/>
        <v>11</v>
      </c>
      <c r="L14" s="4">
        <f t="shared" si="0"/>
        <v>12</v>
      </c>
      <c r="M14" s="4">
        <f t="shared" si="0"/>
        <v>13</v>
      </c>
      <c r="N14" s="4">
        <f t="shared" si="0"/>
        <v>14</v>
      </c>
      <c r="O14" s="4">
        <f t="shared" si="0"/>
        <v>15</v>
      </c>
      <c r="P14" s="4">
        <f t="shared" si="0"/>
        <v>16</v>
      </c>
      <c r="Q14" s="4">
        <f t="shared" si="0"/>
        <v>17</v>
      </c>
      <c r="R14" s="4">
        <f t="shared" si="0"/>
        <v>18</v>
      </c>
      <c r="S14" s="4">
        <f t="shared" si="0"/>
        <v>19</v>
      </c>
      <c r="T14" s="4">
        <f t="shared" si="0"/>
        <v>20</v>
      </c>
      <c r="U14" s="4">
        <f t="shared" si="0"/>
        <v>21</v>
      </c>
      <c r="V14" s="4">
        <f t="shared" si="0"/>
        <v>22</v>
      </c>
      <c r="W14" s="4">
        <f t="shared" si="0"/>
        <v>23</v>
      </c>
      <c r="X14" s="4">
        <f t="shared" si="0"/>
        <v>24</v>
      </c>
      <c r="Y14" s="4">
        <f t="shared" si="0"/>
        <v>25</v>
      </c>
      <c r="Z14" s="4">
        <f t="shared" si="0"/>
        <v>26</v>
      </c>
    </row>
    <row r="15" spans="1:26" s="10" customFormat="1" ht="24" customHeight="1">
      <c r="A15" s="8"/>
      <c r="B15" s="9" t="s">
        <v>21</v>
      </c>
      <c r="C15" s="49">
        <f>SUM(C17:C18)</f>
        <v>88.1</v>
      </c>
      <c r="D15" s="49">
        <f>SUM(D17:D18)</f>
        <v>88</v>
      </c>
      <c r="E15" s="54">
        <f>SUM(E17:E18)</f>
        <v>92</v>
      </c>
      <c r="F15" s="54">
        <f>SUM(F17:F18)</f>
        <v>89.1</v>
      </c>
      <c r="G15" s="49">
        <f>SUM(H15:K15)</f>
        <v>80.39999999999999</v>
      </c>
      <c r="H15" s="49">
        <f aca="true" t="shared" si="1" ref="H15:U15">SUM(H17:H18)</f>
        <v>6</v>
      </c>
      <c r="I15" s="49">
        <f t="shared" si="1"/>
        <v>0</v>
      </c>
      <c r="J15" s="49">
        <f t="shared" si="1"/>
        <v>56.3</v>
      </c>
      <c r="K15" s="49">
        <f t="shared" si="1"/>
        <v>18.099999999999998</v>
      </c>
      <c r="L15" s="39">
        <f>SUM(M15:P15)</f>
        <v>19112</v>
      </c>
      <c r="M15" s="39">
        <f t="shared" si="1"/>
        <v>1863</v>
      </c>
      <c r="N15" s="39">
        <f t="shared" si="1"/>
        <v>0</v>
      </c>
      <c r="O15" s="39">
        <f t="shared" si="1"/>
        <v>14583</v>
      </c>
      <c r="P15" s="39">
        <f t="shared" si="1"/>
        <v>2666</v>
      </c>
      <c r="Q15" s="39">
        <f>SUM(R15:U15)</f>
        <v>19112</v>
      </c>
      <c r="R15" s="39">
        <f t="shared" si="1"/>
        <v>1863</v>
      </c>
      <c r="S15" s="39">
        <f t="shared" si="1"/>
        <v>0</v>
      </c>
      <c r="T15" s="39">
        <f t="shared" si="1"/>
        <v>14583</v>
      </c>
      <c r="U15" s="39">
        <f t="shared" si="1"/>
        <v>2666</v>
      </c>
      <c r="V15" s="43">
        <f>Q15/G15/9*1000</f>
        <v>26412.382531785523</v>
      </c>
      <c r="W15" s="43">
        <f aca="true" t="shared" si="2" ref="W15:Z28">R15/H15/9*1000</f>
        <v>34500</v>
      </c>
      <c r="X15" s="43"/>
      <c r="Y15" s="43">
        <f t="shared" si="2"/>
        <v>28780.34339846063</v>
      </c>
      <c r="Z15" s="43">
        <f t="shared" si="2"/>
        <v>16365.868631062003</v>
      </c>
    </row>
    <row r="16" spans="1:26" ht="15" customHeight="1">
      <c r="A16" s="6"/>
      <c r="B16" s="3" t="s">
        <v>1</v>
      </c>
      <c r="C16" s="50"/>
      <c r="D16" s="50"/>
      <c r="E16" s="55"/>
      <c r="F16" s="55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40"/>
      <c r="R16" s="40"/>
      <c r="S16" s="44"/>
      <c r="T16" s="40"/>
      <c r="U16" s="40"/>
      <c r="V16" s="43"/>
      <c r="W16" s="43"/>
      <c r="X16" s="43"/>
      <c r="Y16" s="43"/>
      <c r="Z16" s="43"/>
    </row>
    <row r="17" spans="1:26" s="18" customFormat="1" ht="21.75" customHeight="1">
      <c r="A17" s="16" t="s">
        <v>2</v>
      </c>
      <c r="B17" s="17" t="s">
        <v>3</v>
      </c>
      <c r="C17" s="51">
        <v>51.1</v>
      </c>
      <c r="D17" s="51">
        <v>54.5</v>
      </c>
      <c r="E17" s="47">
        <v>49</v>
      </c>
      <c r="F17" s="47">
        <f>50-2.7</f>
        <v>47.3</v>
      </c>
      <c r="G17" s="52">
        <f>SUM(H17:K17)</f>
        <v>43.3</v>
      </c>
      <c r="H17" s="51">
        <v>0</v>
      </c>
      <c r="I17" s="51">
        <v>0</v>
      </c>
      <c r="J17" s="51">
        <v>36</v>
      </c>
      <c r="K17" s="51">
        <v>7.3</v>
      </c>
      <c r="L17" s="41">
        <f>SUM(M17:P17)</f>
        <v>11442</v>
      </c>
      <c r="M17" s="41">
        <v>0</v>
      </c>
      <c r="N17" s="41">
        <v>0</v>
      </c>
      <c r="O17" s="41">
        <v>10480</v>
      </c>
      <c r="P17" s="41">
        <f>779+183</f>
        <v>962</v>
      </c>
      <c r="Q17" s="41">
        <f>SUM(R17:U17)</f>
        <v>11442</v>
      </c>
      <c r="R17" s="41">
        <v>0</v>
      </c>
      <c r="S17" s="41">
        <v>0</v>
      </c>
      <c r="T17" s="41">
        <v>10480</v>
      </c>
      <c r="U17" s="41">
        <f>779+183</f>
        <v>962</v>
      </c>
      <c r="V17" s="43">
        <f aca="true" t="shared" si="3" ref="V17:V28">Q17/G17/9*1000</f>
        <v>29361.046959199386</v>
      </c>
      <c r="W17" s="43"/>
      <c r="X17" s="43"/>
      <c r="Y17" s="43">
        <f t="shared" si="2"/>
        <v>32345.679012345678</v>
      </c>
      <c r="Z17" s="43">
        <f t="shared" si="2"/>
        <v>14642.313546423136</v>
      </c>
    </row>
    <row r="18" spans="1:26" s="18" customFormat="1" ht="21.75" customHeight="1">
      <c r="A18" s="16" t="s">
        <v>4</v>
      </c>
      <c r="B18" s="17" t="s">
        <v>5</v>
      </c>
      <c r="C18" s="52">
        <f>SUM(C20:C34)</f>
        <v>37</v>
      </c>
      <c r="D18" s="52">
        <f>SUM(D20:D34)</f>
        <v>33.5</v>
      </c>
      <c r="E18" s="48">
        <f>SUM(E20:E34)</f>
        <v>43</v>
      </c>
      <c r="F18" s="48">
        <f>SUM(F20:F34)</f>
        <v>41.8</v>
      </c>
      <c r="G18" s="52">
        <f>SUM(H18:K18)</f>
        <v>37.1</v>
      </c>
      <c r="H18" s="52">
        <f aca="true" t="shared" si="4" ref="H18:U18">SUM(H20:H34)</f>
        <v>6</v>
      </c>
      <c r="I18" s="52">
        <f t="shared" si="4"/>
        <v>0</v>
      </c>
      <c r="J18" s="52">
        <f t="shared" si="4"/>
        <v>20.3</v>
      </c>
      <c r="K18" s="52">
        <f t="shared" si="4"/>
        <v>10.799999999999999</v>
      </c>
      <c r="L18" s="42">
        <f>SUM(M18:P18)</f>
        <v>7670</v>
      </c>
      <c r="M18" s="42">
        <f>SUM(M20:M34)</f>
        <v>1863</v>
      </c>
      <c r="N18" s="42">
        <f>SUM(N20:N34)</f>
        <v>0</v>
      </c>
      <c r="O18" s="42">
        <f>SUM(O20:O34)</f>
        <v>4103</v>
      </c>
      <c r="P18" s="42">
        <f>SUM(P20:P34)</f>
        <v>1704</v>
      </c>
      <c r="Q18" s="42">
        <f>SUM(R18:U18)</f>
        <v>7670</v>
      </c>
      <c r="R18" s="42">
        <f t="shared" si="4"/>
        <v>1863</v>
      </c>
      <c r="S18" s="42">
        <f t="shared" si="4"/>
        <v>0</v>
      </c>
      <c r="T18" s="42">
        <f t="shared" si="4"/>
        <v>4103</v>
      </c>
      <c r="U18" s="42">
        <f t="shared" si="4"/>
        <v>1704</v>
      </c>
      <c r="V18" s="43">
        <f t="shared" si="3"/>
        <v>22970.94938604373</v>
      </c>
      <c r="W18" s="43">
        <f t="shared" si="2"/>
        <v>34500</v>
      </c>
      <c r="X18" s="43"/>
      <c r="Y18" s="43">
        <f t="shared" si="2"/>
        <v>22457.580733442803</v>
      </c>
      <c r="Z18" s="43">
        <f t="shared" si="2"/>
        <v>17530.864197530867</v>
      </c>
    </row>
    <row r="19" spans="1:26" ht="15" customHeight="1">
      <c r="A19" s="6"/>
      <c r="B19" s="3" t="s">
        <v>1</v>
      </c>
      <c r="C19" s="50"/>
      <c r="D19" s="50"/>
      <c r="E19" s="55"/>
      <c r="F19" s="55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3"/>
      <c r="W19" s="43"/>
      <c r="X19" s="43"/>
      <c r="Y19" s="43"/>
      <c r="Z19" s="43"/>
    </row>
    <row r="20" spans="1:26" ht="21.75" customHeight="1" hidden="1">
      <c r="A20" s="7" t="s">
        <v>6</v>
      </c>
      <c r="B20" s="3" t="s">
        <v>70</v>
      </c>
      <c r="C20" s="53">
        <v>11</v>
      </c>
      <c r="D20" s="53">
        <v>10</v>
      </c>
      <c r="E20" s="46">
        <v>9</v>
      </c>
      <c r="F20" s="46">
        <v>10</v>
      </c>
      <c r="G20" s="56">
        <f>SUM(H20:K20)</f>
        <v>10</v>
      </c>
      <c r="H20" s="53">
        <v>1</v>
      </c>
      <c r="I20" s="53"/>
      <c r="J20" s="53">
        <v>7</v>
      </c>
      <c r="K20" s="53">
        <v>2</v>
      </c>
      <c r="L20" s="35">
        <f aca="true" t="shared" si="5" ref="L20:L28">SUM(M20:P20)</f>
        <v>2584</v>
      </c>
      <c r="M20" s="35">
        <v>597</v>
      </c>
      <c r="N20" s="35"/>
      <c r="O20" s="35">
        <v>1454</v>
      </c>
      <c r="P20" s="35">
        <v>533</v>
      </c>
      <c r="Q20" s="35">
        <f>SUM(R20:U20)</f>
        <v>2584</v>
      </c>
      <c r="R20" s="35">
        <v>597</v>
      </c>
      <c r="S20" s="35"/>
      <c r="T20" s="35">
        <v>1454</v>
      </c>
      <c r="U20" s="35">
        <v>533</v>
      </c>
      <c r="V20" s="43">
        <f t="shared" si="3"/>
        <v>28711.11111111111</v>
      </c>
      <c r="W20" s="43">
        <f t="shared" si="2"/>
        <v>66333.33333333333</v>
      </c>
      <c r="X20" s="43"/>
      <c r="Y20" s="43">
        <f t="shared" si="2"/>
        <v>23079.365079365078</v>
      </c>
      <c r="Z20" s="43">
        <f t="shared" si="2"/>
        <v>29611.11111111111</v>
      </c>
    </row>
    <row r="21" spans="1:26" ht="21.75" customHeight="1" hidden="1">
      <c r="A21" s="7" t="s">
        <v>7</v>
      </c>
      <c r="B21" s="3" t="s">
        <v>71</v>
      </c>
      <c r="C21" s="53">
        <v>4</v>
      </c>
      <c r="D21" s="53">
        <v>3.6</v>
      </c>
      <c r="E21" s="46">
        <v>6</v>
      </c>
      <c r="F21" s="46">
        <v>4</v>
      </c>
      <c r="G21" s="56">
        <f aca="true" t="shared" si="6" ref="G21:G34">SUM(H21:K21)</f>
        <v>3</v>
      </c>
      <c r="H21" s="53"/>
      <c r="I21" s="53"/>
      <c r="J21" s="53">
        <v>2</v>
      </c>
      <c r="K21" s="53">
        <v>1</v>
      </c>
      <c r="L21" s="35">
        <f t="shared" si="5"/>
        <v>513</v>
      </c>
      <c r="M21" s="35">
        <v>0</v>
      </c>
      <c r="N21" s="35"/>
      <c r="O21" s="35">
        <v>347</v>
      </c>
      <c r="P21" s="35">
        <v>166</v>
      </c>
      <c r="Q21" s="35">
        <f>SUM(R21:U21)</f>
        <v>513</v>
      </c>
      <c r="R21" s="35">
        <v>0</v>
      </c>
      <c r="S21" s="35"/>
      <c r="T21" s="35">
        <v>347</v>
      </c>
      <c r="U21" s="35">
        <v>166</v>
      </c>
      <c r="V21" s="43">
        <f t="shared" si="3"/>
        <v>19000</v>
      </c>
      <c r="W21" s="43"/>
      <c r="X21" s="43"/>
      <c r="Y21" s="43">
        <f t="shared" si="2"/>
        <v>19277.777777777777</v>
      </c>
      <c r="Z21" s="43">
        <f t="shared" si="2"/>
        <v>18444.44444444444</v>
      </c>
    </row>
    <row r="22" spans="1:26" ht="21.75" customHeight="1" hidden="1">
      <c r="A22" s="7" t="s">
        <v>8</v>
      </c>
      <c r="B22" s="3" t="s">
        <v>72</v>
      </c>
      <c r="C22" s="53">
        <v>4</v>
      </c>
      <c r="D22" s="53">
        <v>3.5</v>
      </c>
      <c r="E22" s="46">
        <v>6</v>
      </c>
      <c r="F22" s="46">
        <v>6</v>
      </c>
      <c r="G22" s="56">
        <f t="shared" si="6"/>
        <v>5</v>
      </c>
      <c r="H22" s="53"/>
      <c r="I22" s="53"/>
      <c r="J22" s="53">
        <v>5</v>
      </c>
      <c r="K22" s="53"/>
      <c r="L22" s="35">
        <f t="shared" si="5"/>
        <v>1131</v>
      </c>
      <c r="M22" s="35">
        <v>0</v>
      </c>
      <c r="N22" s="35"/>
      <c r="O22" s="35">
        <v>1131</v>
      </c>
      <c r="P22" s="35">
        <v>0</v>
      </c>
      <c r="Q22" s="35">
        <f aca="true" t="shared" si="7" ref="Q22:Q34">SUM(R22:U22)</f>
        <v>1131</v>
      </c>
      <c r="R22" s="35">
        <v>0</v>
      </c>
      <c r="S22" s="35"/>
      <c r="T22" s="35">
        <v>1131</v>
      </c>
      <c r="U22" s="35">
        <v>0</v>
      </c>
      <c r="V22" s="43">
        <f t="shared" si="3"/>
        <v>25133.333333333332</v>
      </c>
      <c r="W22" s="43"/>
      <c r="X22" s="43"/>
      <c r="Y22" s="43">
        <f t="shared" si="2"/>
        <v>25133.333333333332</v>
      </c>
      <c r="Z22" s="43"/>
    </row>
    <row r="23" spans="1:26" ht="21.75" customHeight="1" hidden="1">
      <c r="A23" s="7" t="s">
        <v>9</v>
      </c>
      <c r="B23" s="3" t="s">
        <v>73</v>
      </c>
      <c r="C23" s="53">
        <v>3</v>
      </c>
      <c r="D23" s="53">
        <v>2.7</v>
      </c>
      <c r="E23" s="46">
        <v>4</v>
      </c>
      <c r="F23" s="46">
        <v>4</v>
      </c>
      <c r="G23" s="56">
        <f t="shared" si="6"/>
        <v>2.3</v>
      </c>
      <c r="H23" s="53">
        <v>1</v>
      </c>
      <c r="I23" s="53"/>
      <c r="J23" s="53">
        <v>1</v>
      </c>
      <c r="K23" s="53">
        <v>0.3</v>
      </c>
      <c r="L23" s="35">
        <f t="shared" si="5"/>
        <v>534</v>
      </c>
      <c r="M23" s="35">
        <v>250</v>
      </c>
      <c r="N23" s="35"/>
      <c r="O23" s="35">
        <v>142</v>
      </c>
      <c r="P23" s="35">
        <v>142</v>
      </c>
      <c r="Q23" s="35">
        <f t="shared" si="7"/>
        <v>534</v>
      </c>
      <c r="R23" s="35">
        <v>250</v>
      </c>
      <c r="S23" s="35"/>
      <c r="T23" s="35">
        <v>142</v>
      </c>
      <c r="U23" s="35">
        <v>142</v>
      </c>
      <c r="V23" s="43">
        <f t="shared" si="3"/>
        <v>25797.101449275364</v>
      </c>
      <c r="W23" s="43">
        <f t="shared" si="2"/>
        <v>27777.777777777777</v>
      </c>
      <c r="X23" s="43"/>
      <c r="Y23" s="43">
        <f t="shared" si="2"/>
        <v>15777.77777777778</v>
      </c>
      <c r="Z23" s="43">
        <f t="shared" si="2"/>
        <v>52592.5925925926</v>
      </c>
    </row>
    <row r="24" spans="1:26" ht="21.75" customHeight="1" hidden="1">
      <c r="A24" s="7" t="s">
        <v>10</v>
      </c>
      <c r="B24" s="3" t="s">
        <v>74</v>
      </c>
      <c r="C24" s="53">
        <v>3</v>
      </c>
      <c r="D24" s="53">
        <v>2.7</v>
      </c>
      <c r="E24" s="46">
        <v>3</v>
      </c>
      <c r="F24" s="46">
        <v>3.3</v>
      </c>
      <c r="G24" s="56">
        <f t="shared" si="6"/>
        <v>3.3</v>
      </c>
      <c r="H24" s="53">
        <v>1</v>
      </c>
      <c r="I24" s="53">
        <v>0</v>
      </c>
      <c r="J24" s="53">
        <v>0</v>
      </c>
      <c r="K24" s="53">
        <v>2.3</v>
      </c>
      <c r="L24" s="35">
        <f t="shared" si="5"/>
        <v>557</v>
      </c>
      <c r="M24" s="35">
        <v>265</v>
      </c>
      <c r="N24" s="35"/>
      <c r="O24" s="35">
        <v>0</v>
      </c>
      <c r="P24" s="35">
        <v>292</v>
      </c>
      <c r="Q24" s="35">
        <f t="shared" si="7"/>
        <v>557</v>
      </c>
      <c r="R24" s="35">
        <v>265</v>
      </c>
      <c r="S24" s="35"/>
      <c r="T24" s="35">
        <v>0</v>
      </c>
      <c r="U24" s="35">
        <v>292</v>
      </c>
      <c r="V24" s="43">
        <f t="shared" si="3"/>
        <v>18754.208754208757</v>
      </c>
      <c r="W24" s="43">
        <f t="shared" si="2"/>
        <v>29444.44444444444</v>
      </c>
      <c r="X24" s="43"/>
      <c r="Y24" s="43"/>
      <c r="Z24" s="43">
        <f t="shared" si="2"/>
        <v>14106.280193236717</v>
      </c>
    </row>
    <row r="25" spans="1:26" ht="21.75" customHeight="1" hidden="1">
      <c r="A25" s="7" t="s">
        <v>11</v>
      </c>
      <c r="B25" s="3" t="s">
        <v>78</v>
      </c>
      <c r="C25" s="53">
        <v>3</v>
      </c>
      <c r="D25" s="53">
        <v>2.7</v>
      </c>
      <c r="E25" s="46">
        <v>4</v>
      </c>
      <c r="F25" s="46">
        <v>4</v>
      </c>
      <c r="G25" s="56">
        <f t="shared" si="6"/>
        <v>3</v>
      </c>
      <c r="H25" s="53">
        <v>1</v>
      </c>
      <c r="I25" s="53">
        <v>0</v>
      </c>
      <c r="J25" s="53">
        <v>1</v>
      </c>
      <c r="K25" s="53">
        <v>1</v>
      </c>
      <c r="L25" s="35">
        <f t="shared" si="5"/>
        <v>589</v>
      </c>
      <c r="M25" s="35">
        <v>289</v>
      </c>
      <c r="N25" s="35"/>
      <c r="O25" s="35">
        <v>151</v>
      </c>
      <c r="P25" s="35">
        <v>149</v>
      </c>
      <c r="Q25" s="35">
        <f t="shared" si="7"/>
        <v>589</v>
      </c>
      <c r="R25" s="35">
        <v>289</v>
      </c>
      <c r="S25" s="35"/>
      <c r="T25" s="35">
        <v>151</v>
      </c>
      <c r="U25" s="35">
        <v>149</v>
      </c>
      <c r="V25" s="43">
        <f t="shared" si="3"/>
        <v>21814.814814814818</v>
      </c>
      <c r="W25" s="43">
        <f t="shared" si="2"/>
        <v>32111.111111111113</v>
      </c>
      <c r="X25" s="43"/>
      <c r="Y25" s="43">
        <f t="shared" si="2"/>
        <v>16777.777777777777</v>
      </c>
      <c r="Z25" s="43">
        <f t="shared" si="2"/>
        <v>16555.55555555556</v>
      </c>
    </row>
    <row r="26" spans="1:26" ht="21.75" customHeight="1" hidden="1">
      <c r="A26" s="7" t="s">
        <v>12</v>
      </c>
      <c r="B26" s="3" t="s">
        <v>75</v>
      </c>
      <c r="C26" s="53">
        <v>3</v>
      </c>
      <c r="D26" s="53">
        <v>2.7</v>
      </c>
      <c r="E26" s="46">
        <v>4</v>
      </c>
      <c r="F26" s="46">
        <v>4</v>
      </c>
      <c r="G26" s="56">
        <f t="shared" si="6"/>
        <v>4</v>
      </c>
      <c r="H26" s="53">
        <v>0</v>
      </c>
      <c r="I26" s="53">
        <v>0</v>
      </c>
      <c r="J26" s="53">
        <v>2.3</v>
      </c>
      <c r="K26" s="53">
        <v>1.7</v>
      </c>
      <c r="L26" s="35">
        <f t="shared" si="5"/>
        <v>797</v>
      </c>
      <c r="M26" s="35">
        <v>0</v>
      </c>
      <c r="N26" s="35"/>
      <c r="O26" s="35">
        <v>593</v>
      </c>
      <c r="P26" s="35">
        <v>204</v>
      </c>
      <c r="Q26" s="35">
        <f t="shared" si="7"/>
        <v>797</v>
      </c>
      <c r="R26" s="35">
        <v>0</v>
      </c>
      <c r="S26" s="35"/>
      <c r="T26" s="35">
        <v>593</v>
      </c>
      <c r="U26" s="35">
        <v>204</v>
      </c>
      <c r="V26" s="43">
        <f t="shared" si="3"/>
        <v>22138.88888888889</v>
      </c>
      <c r="W26" s="43"/>
      <c r="X26" s="43"/>
      <c r="Y26" s="43">
        <f t="shared" si="2"/>
        <v>28647.342995169085</v>
      </c>
      <c r="Z26" s="43">
        <f t="shared" si="2"/>
        <v>13333.333333333334</v>
      </c>
    </row>
    <row r="27" spans="1:26" ht="21.75" customHeight="1" hidden="1">
      <c r="A27" s="7" t="s">
        <v>13</v>
      </c>
      <c r="B27" s="3" t="s">
        <v>76</v>
      </c>
      <c r="C27" s="53">
        <v>3</v>
      </c>
      <c r="D27" s="53">
        <v>2.8</v>
      </c>
      <c r="E27" s="46">
        <v>3</v>
      </c>
      <c r="F27" s="46">
        <v>3.5</v>
      </c>
      <c r="G27" s="56">
        <f t="shared" si="6"/>
        <v>3.5</v>
      </c>
      <c r="H27" s="53">
        <v>1</v>
      </c>
      <c r="I27" s="53">
        <v>0</v>
      </c>
      <c r="J27" s="53">
        <v>1</v>
      </c>
      <c r="K27" s="53">
        <v>1.5</v>
      </c>
      <c r="L27" s="35">
        <f t="shared" si="5"/>
        <v>524</v>
      </c>
      <c r="M27" s="35">
        <v>216</v>
      </c>
      <c r="N27" s="35"/>
      <c r="O27" s="35">
        <v>137</v>
      </c>
      <c r="P27" s="35">
        <v>171</v>
      </c>
      <c r="Q27" s="35">
        <f>SUM(R27:U27)</f>
        <v>524</v>
      </c>
      <c r="R27" s="35">
        <v>216</v>
      </c>
      <c r="S27" s="35"/>
      <c r="T27" s="35">
        <v>137</v>
      </c>
      <c r="U27" s="35">
        <v>171</v>
      </c>
      <c r="V27" s="43">
        <f t="shared" si="3"/>
        <v>16634.920634920636</v>
      </c>
      <c r="W27" s="43">
        <f t="shared" si="2"/>
        <v>24000</v>
      </c>
      <c r="X27" s="43"/>
      <c r="Y27" s="43">
        <f t="shared" si="2"/>
        <v>15222.22222222222</v>
      </c>
      <c r="Z27" s="43">
        <f t="shared" si="2"/>
        <v>12666.666666666666</v>
      </c>
    </row>
    <row r="28" spans="1:26" ht="21.75" customHeight="1" hidden="1">
      <c r="A28" s="7" t="s">
        <v>14</v>
      </c>
      <c r="B28" s="3" t="s">
        <v>77</v>
      </c>
      <c r="C28" s="53">
        <v>3</v>
      </c>
      <c r="D28" s="53">
        <v>2.8</v>
      </c>
      <c r="E28" s="46">
        <v>4</v>
      </c>
      <c r="F28" s="46">
        <v>3</v>
      </c>
      <c r="G28" s="56">
        <f t="shared" si="6"/>
        <v>3</v>
      </c>
      <c r="H28" s="53">
        <v>1</v>
      </c>
      <c r="I28" s="53">
        <v>0</v>
      </c>
      <c r="J28" s="53">
        <v>1</v>
      </c>
      <c r="K28" s="53">
        <v>1</v>
      </c>
      <c r="L28" s="35">
        <f t="shared" si="5"/>
        <v>441</v>
      </c>
      <c r="M28" s="35">
        <v>246</v>
      </c>
      <c r="N28" s="35"/>
      <c r="O28" s="35">
        <v>148</v>
      </c>
      <c r="P28" s="35">
        <v>47</v>
      </c>
      <c r="Q28" s="35">
        <f t="shared" si="7"/>
        <v>441</v>
      </c>
      <c r="R28" s="35">
        <v>246</v>
      </c>
      <c r="S28" s="35"/>
      <c r="T28" s="35">
        <v>148</v>
      </c>
      <c r="U28" s="35">
        <v>47</v>
      </c>
      <c r="V28" s="43">
        <f t="shared" si="3"/>
        <v>16333.333333333332</v>
      </c>
      <c r="W28" s="43">
        <f t="shared" si="2"/>
        <v>27333.333333333332</v>
      </c>
      <c r="X28" s="43"/>
      <c r="Y28" s="43">
        <f t="shared" si="2"/>
        <v>16444.44444444444</v>
      </c>
      <c r="Z28" s="43">
        <f t="shared" si="2"/>
        <v>5222.222222222223</v>
      </c>
    </row>
    <row r="29" spans="1:26" ht="21.75" customHeight="1" hidden="1">
      <c r="A29" s="7" t="s">
        <v>15</v>
      </c>
      <c r="B29" s="3"/>
      <c r="C29" s="36"/>
      <c r="D29" s="36"/>
      <c r="E29" s="36"/>
      <c r="F29" s="36"/>
      <c r="G29" s="37">
        <f t="shared" si="6"/>
        <v>0</v>
      </c>
      <c r="H29" s="38"/>
      <c r="I29" s="38"/>
      <c r="J29" s="38"/>
      <c r="K29" s="38"/>
      <c r="L29" s="35">
        <f aca="true" t="shared" si="8" ref="L29:L34">SUM(M29:P29)</f>
        <v>0</v>
      </c>
      <c r="M29" s="35"/>
      <c r="N29" s="35"/>
      <c r="O29" s="35"/>
      <c r="P29" s="35"/>
      <c r="Q29" s="35">
        <f t="shared" si="7"/>
        <v>0</v>
      </c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21.75" customHeight="1" hidden="1">
      <c r="A30" s="7" t="s">
        <v>16</v>
      </c>
      <c r="B30" s="3"/>
      <c r="C30" s="36"/>
      <c r="D30" s="36"/>
      <c r="E30" s="36"/>
      <c r="F30" s="36"/>
      <c r="G30" s="37">
        <f t="shared" si="6"/>
        <v>0</v>
      </c>
      <c r="H30" s="38"/>
      <c r="I30" s="38"/>
      <c r="J30" s="38"/>
      <c r="K30" s="38"/>
      <c r="L30" s="35">
        <f t="shared" si="8"/>
        <v>0</v>
      </c>
      <c r="M30" s="35"/>
      <c r="N30" s="35"/>
      <c r="O30" s="35"/>
      <c r="P30" s="35"/>
      <c r="Q30" s="35">
        <f t="shared" si="7"/>
        <v>0</v>
      </c>
      <c r="R30" s="35"/>
      <c r="S30" s="35"/>
      <c r="T30" s="35"/>
      <c r="U30" s="35"/>
      <c r="V30" s="35"/>
      <c r="W30" s="35"/>
      <c r="X30" s="45"/>
      <c r="Y30" s="35"/>
      <c r="Z30" s="35"/>
    </row>
    <row r="31" spans="1:26" ht="21.75" customHeight="1" hidden="1">
      <c r="A31" s="7" t="s">
        <v>17</v>
      </c>
      <c r="B31" s="3"/>
      <c r="C31" s="36"/>
      <c r="D31" s="36"/>
      <c r="E31" s="36"/>
      <c r="F31" s="36"/>
      <c r="G31" s="37">
        <f t="shared" si="6"/>
        <v>0</v>
      </c>
      <c r="H31" s="38"/>
      <c r="I31" s="38"/>
      <c r="J31" s="38"/>
      <c r="K31" s="38"/>
      <c r="L31" s="35">
        <f t="shared" si="8"/>
        <v>0</v>
      </c>
      <c r="M31" s="35"/>
      <c r="N31" s="35"/>
      <c r="O31" s="35"/>
      <c r="P31" s="35"/>
      <c r="Q31" s="35">
        <f t="shared" si="7"/>
        <v>0</v>
      </c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1.75" customHeight="1" hidden="1">
      <c r="A32" s="7" t="s">
        <v>18</v>
      </c>
      <c r="B32" s="3"/>
      <c r="C32" s="36"/>
      <c r="D32" s="36"/>
      <c r="E32" s="36"/>
      <c r="F32" s="36"/>
      <c r="G32" s="37">
        <f t="shared" si="6"/>
        <v>0</v>
      </c>
      <c r="H32" s="38"/>
      <c r="I32" s="38"/>
      <c r="J32" s="38"/>
      <c r="K32" s="38"/>
      <c r="L32" s="35">
        <f t="shared" si="8"/>
        <v>0</v>
      </c>
      <c r="M32" s="35"/>
      <c r="N32" s="35"/>
      <c r="O32" s="35"/>
      <c r="P32" s="35"/>
      <c r="Q32" s="35">
        <f t="shared" si="7"/>
        <v>0</v>
      </c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21.75" customHeight="1" hidden="1">
      <c r="A33" s="7" t="s">
        <v>22</v>
      </c>
      <c r="B33" s="3"/>
      <c r="C33" s="36"/>
      <c r="D33" s="36"/>
      <c r="E33" s="36"/>
      <c r="F33" s="36"/>
      <c r="G33" s="37">
        <f t="shared" si="6"/>
        <v>0</v>
      </c>
      <c r="H33" s="38"/>
      <c r="I33" s="38"/>
      <c r="J33" s="38"/>
      <c r="K33" s="38"/>
      <c r="L33" s="35">
        <f t="shared" si="8"/>
        <v>0</v>
      </c>
      <c r="M33" s="35"/>
      <c r="N33" s="35"/>
      <c r="O33" s="35"/>
      <c r="P33" s="35"/>
      <c r="Q33" s="35">
        <f t="shared" si="7"/>
        <v>0</v>
      </c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21.75" customHeight="1" hidden="1">
      <c r="A34" s="7" t="s">
        <v>23</v>
      </c>
      <c r="B34" s="3"/>
      <c r="C34" s="36"/>
      <c r="D34" s="36"/>
      <c r="E34" s="36"/>
      <c r="F34" s="36"/>
      <c r="G34" s="37">
        <f t="shared" si="6"/>
        <v>0</v>
      </c>
      <c r="H34" s="38"/>
      <c r="I34" s="38"/>
      <c r="J34" s="38"/>
      <c r="K34" s="38"/>
      <c r="L34" s="35">
        <f t="shared" si="8"/>
        <v>0</v>
      </c>
      <c r="M34" s="35"/>
      <c r="N34" s="35"/>
      <c r="O34" s="35"/>
      <c r="P34" s="35"/>
      <c r="Q34" s="35">
        <f t="shared" si="7"/>
        <v>0</v>
      </c>
      <c r="R34" s="35"/>
      <c r="S34" s="35"/>
      <c r="T34" s="35"/>
      <c r="U34" s="35"/>
      <c r="V34" s="35"/>
      <c r="W34" s="35"/>
      <c r="X34" s="35"/>
      <c r="Y34" s="35"/>
      <c r="Z34" s="35"/>
    </row>
    <row r="35" spans="2:26" ht="14.25" hidden="1">
      <c r="B35" s="19" t="s">
        <v>25</v>
      </c>
      <c r="C35" s="57" t="s">
        <v>79</v>
      </c>
      <c r="V35" s="28"/>
      <c r="W35" s="28"/>
      <c r="X35" s="28"/>
      <c r="Y35" s="28"/>
      <c r="Z35" s="28"/>
    </row>
    <row r="36" spans="2:26" ht="14.25" hidden="1">
      <c r="B36" s="19"/>
      <c r="V36" s="25"/>
      <c r="W36" s="25"/>
      <c r="X36" s="25"/>
      <c r="Y36" s="25"/>
      <c r="Z36" s="25"/>
    </row>
    <row r="37" spans="2:26" ht="14.25" hidden="1">
      <c r="B37" s="19" t="s">
        <v>26</v>
      </c>
      <c r="C37" s="57" t="s">
        <v>80</v>
      </c>
      <c r="V37" s="25"/>
      <c r="W37" s="25"/>
      <c r="X37" s="25"/>
      <c r="Y37" s="25"/>
      <c r="Z37" s="25"/>
    </row>
    <row r="38" spans="2:26" ht="14.25" hidden="1">
      <c r="B38" s="19" t="s">
        <v>27</v>
      </c>
      <c r="C38" s="57" t="s">
        <v>81</v>
      </c>
      <c r="V38" s="25"/>
      <c r="W38" s="25"/>
      <c r="X38" s="25"/>
      <c r="Y38" s="25"/>
      <c r="Z38" s="25"/>
    </row>
    <row r="39" spans="22:26" ht="14.25" hidden="1">
      <c r="V39" s="26"/>
      <c r="W39" s="25"/>
      <c r="X39" s="25"/>
      <c r="Y39" s="25"/>
      <c r="Z39" s="25"/>
    </row>
    <row r="40" spans="22:26" ht="14.25">
      <c r="V40" s="26"/>
      <c r="W40" s="25"/>
      <c r="X40" s="25"/>
      <c r="Y40" s="25"/>
      <c r="Z40" s="25"/>
    </row>
  </sheetData>
  <sheetProtection/>
  <mergeCells count="26">
    <mergeCell ref="V12:V13"/>
    <mergeCell ref="W12:Z12"/>
    <mergeCell ref="A5:U5"/>
    <mergeCell ref="A6:U6"/>
    <mergeCell ref="A7:U7"/>
    <mergeCell ref="A8:U8"/>
    <mergeCell ref="A10:A13"/>
    <mergeCell ref="B10:B13"/>
    <mergeCell ref="C10:K10"/>
    <mergeCell ref="L10:Z10"/>
    <mergeCell ref="E12:E13"/>
    <mergeCell ref="F12:F13"/>
    <mergeCell ref="G12:G13"/>
    <mergeCell ref="C11:D11"/>
    <mergeCell ref="C12:C13"/>
    <mergeCell ref="D12:D13"/>
    <mergeCell ref="H12:K12"/>
    <mergeCell ref="Q11:U11"/>
    <mergeCell ref="V11:Z11"/>
    <mergeCell ref="R12:U12"/>
    <mergeCell ref="Q12:Q13"/>
    <mergeCell ref="E11:F11"/>
    <mergeCell ref="G11:K11"/>
    <mergeCell ref="M12:P12"/>
    <mergeCell ref="L12:L13"/>
    <mergeCell ref="L11:P1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9"/>
  <sheetViews>
    <sheetView view="pageBreakPreview" zoomScale="86" zoomScaleNormal="85" zoomScaleSheetLayoutView="86" workbookViewId="0" topLeftCell="A7">
      <selection activeCell="E12" sqref="E12:E13"/>
    </sheetView>
  </sheetViews>
  <sheetFormatPr defaultColWidth="9.00390625" defaultRowHeight="12.75"/>
  <cols>
    <col min="1" max="1" width="6.875" style="5" customWidth="1"/>
    <col min="2" max="2" width="38.00390625" style="1" customWidth="1"/>
    <col min="3" max="3" width="15.375" style="2" customWidth="1"/>
    <col min="4" max="4" width="11.875" style="2" customWidth="1"/>
    <col min="5" max="5" width="15.375" style="2" customWidth="1"/>
    <col min="6" max="6" width="11.875" style="2" customWidth="1"/>
    <col min="7" max="12" width="12.75390625" style="2" customWidth="1"/>
    <col min="13" max="14" width="14.25390625" style="2" customWidth="1"/>
    <col min="15" max="15" width="15.00390625" style="2" customWidth="1"/>
    <col min="16" max="19" width="14.25390625" style="2" customWidth="1"/>
    <col min="20" max="23" width="14.75390625" style="2" customWidth="1"/>
    <col min="24" max="24" width="12.00390625" style="27" customWidth="1"/>
    <col min="25" max="25" width="14.625" style="27" customWidth="1"/>
    <col min="26" max="28" width="14.75390625" style="27" customWidth="1"/>
    <col min="29" max="16384" width="9.125" style="1" customWidth="1"/>
  </cols>
  <sheetData>
    <row r="2" spans="4:28" ht="15">
      <c r="D2" s="21"/>
      <c r="F2" s="21"/>
      <c r="X2" s="21"/>
      <c r="Y2" s="21"/>
      <c r="Z2" s="22" t="s">
        <v>35</v>
      </c>
      <c r="AA2" s="21"/>
      <c r="AB2" s="21"/>
    </row>
    <row r="3" spans="1:28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V3" s="21"/>
      <c r="W3" s="21"/>
      <c r="X3" s="20"/>
      <c r="Y3" s="20"/>
      <c r="Z3" s="23" t="s">
        <v>34</v>
      </c>
      <c r="AA3" s="20"/>
      <c r="AB3" s="20"/>
    </row>
    <row r="4" spans="1:28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V4" s="20"/>
      <c r="W4" s="20"/>
      <c r="X4" s="20"/>
      <c r="Y4" s="20"/>
      <c r="Z4" s="22" t="s">
        <v>59</v>
      </c>
      <c r="AA4" s="20"/>
      <c r="AB4" s="20"/>
    </row>
    <row r="5" spans="1:28" ht="15" customHeight="1">
      <c r="A5" s="69" t="s">
        <v>24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1"/>
      <c r="Y5" s="11"/>
      <c r="Z5" s="11"/>
      <c r="AA5" s="11"/>
      <c r="AB5" s="11"/>
    </row>
    <row r="6" spans="1:28" ht="15" customHeight="1">
      <c r="A6" s="69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1"/>
      <c r="Y6" s="11"/>
      <c r="Z6" s="11"/>
      <c r="AA6" s="11"/>
      <c r="AB6" s="11"/>
    </row>
    <row r="7" spans="1:28" ht="15" customHeight="1">
      <c r="A7" s="69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11"/>
      <c r="Y7" s="11"/>
      <c r="Z7" s="11"/>
      <c r="AA7" s="11"/>
      <c r="AB7" s="11"/>
    </row>
    <row r="8" spans="1:28" ht="15" customHeight="1">
      <c r="A8" s="70" t="s">
        <v>57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11"/>
      <c r="Y8" s="11"/>
      <c r="Z8" s="11"/>
      <c r="AA8" s="11"/>
      <c r="AB8" s="11"/>
    </row>
    <row r="9" spans="1:28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33" customHeight="1">
      <c r="A10" s="71" t="s">
        <v>20</v>
      </c>
      <c r="B10" s="74" t="s">
        <v>42</v>
      </c>
      <c r="C10" s="58" t="s">
        <v>55</v>
      </c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4" t="s">
        <v>54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81" customHeight="1">
      <c r="A11" s="72"/>
      <c r="B11" s="75"/>
      <c r="C11" s="58" t="s">
        <v>69</v>
      </c>
      <c r="D11" s="60"/>
      <c r="E11" s="58" t="s">
        <v>69</v>
      </c>
      <c r="F11" s="60"/>
      <c r="G11" s="58" t="s">
        <v>56</v>
      </c>
      <c r="H11" s="60"/>
      <c r="I11" s="58" t="s">
        <v>45</v>
      </c>
      <c r="J11" s="59"/>
      <c r="K11" s="59"/>
      <c r="L11" s="59"/>
      <c r="M11" s="60"/>
      <c r="N11" s="58" t="s">
        <v>49</v>
      </c>
      <c r="O11" s="59"/>
      <c r="P11" s="59"/>
      <c r="Q11" s="59"/>
      <c r="R11" s="60"/>
      <c r="S11" s="61" t="s">
        <v>50</v>
      </c>
      <c r="T11" s="62"/>
      <c r="U11" s="62"/>
      <c r="V11" s="62"/>
      <c r="W11" s="63"/>
      <c r="X11" s="61" t="s">
        <v>36</v>
      </c>
      <c r="Y11" s="62"/>
      <c r="Z11" s="62"/>
      <c r="AA11" s="62"/>
      <c r="AB11" s="63"/>
    </row>
    <row r="12" spans="1:28" ht="30" customHeight="1">
      <c r="A12" s="72"/>
      <c r="B12" s="75"/>
      <c r="C12" s="65" t="s">
        <v>40</v>
      </c>
      <c r="D12" s="65" t="s">
        <v>28</v>
      </c>
      <c r="E12" s="65" t="s">
        <v>40</v>
      </c>
      <c r="F12" s="65" t="s">
        <v>28</v>
      </c>
      <c r="G12" s="65" t="s">
        <v>33</v>
      </c>
      <c r="H12" s="65" t="s">
        <v>44</v>
      </c>
      <c r="I12" s="65" t="s">
        <v>46</v>
      </c>
      <c r="J12" s="58" t="s">
        <v>0</v>
      </c>
      <c r="K12" s="59"/>
      <c r="L12" s="59"/>
      <c r="M12" s="60"/>
      <c r="N12" s="65" t="s">
        <v>58</v>
      </c>
      <c r="O12" s="58" t="s">
        <v>0</v>
      </c>
      <c r="P12" s="59"/>
      <c r="Q12" s="59"/>
      <c r="R12" s="60"/>
      <c r="S12" s="65" t="s">
        <v>30</v>
      </c>
      <c r="T12" s="64" t="s">
        <v>0</v>
      </c>
      <c r="U12" s="64"/>
      <c r="V12" s="64"/>
      <c r="W12" s="64"/>
      <c r="X12" s="65" t="s">
        <v>30</v>
      </c>
      <c r="Y12" s="64" t="s">
        <v>0</v>
      </c>
      <c r="Z12" s="64"/>
      <c r="AA12" s="64"/>
      <c r="AB12" s="64"/>
    </row>
    <row r="13" spans="1:28" ht="194.25" customHeight="1">
      <c r="A13" s="73"/>
      <c r="B13" s="76"/>
      <c r="C13" s="66"/>
      <c r="D13" s="66"/>
      <c r="E13" s="66"/>
      <c r="F13" s="66"/>
      <c r="G13" s="66"/>
      <c r="H13" s="66"/>
      <c r="I13" s="66"/>
      <c r="J13" s="12" t="s">
        <v>62</v>
      </c>
      <c r="K13" s="12" t="s">
        <v>60</v>
      </c>
      <c r="L13" s="12" t="s">
        <v>66</v>
      </c>
      <c r="M13" s="12" t="s">
        <v>48</v>
      </c>
      <c r="N13" s="66"/>
      <c r="O13" s="12" t="s">
        <v>63</v>
      </c>
      <c r="P13" s="12" t="s">
        <v>61</v>
      </c>
      <c r="Q13" s="12" t="s">
        <v>67</v>
      </c>
      <c r="R13" s="12" t="s">
        <v>51</v>
      </c>
      <c r="S13" s="66"/>
      <c r="T13" s="15" t="s">
        <v>64</v>
      </c>
      <c r="U13" s="15" t="s">
        <v>53</v>
      </c>
      <c r="V13" s="15" t="s">
        <v>68</v>
      </c>
      <c r="W13" s="15" t="s">
        <v>52</v>
      </c>
      <c r="X13" s="66"/>
      <c r="Y13" s="15" t="s">
        <v>37</v>
      </c>
      <c r="Z13" s="15" t="s">
        <v>31</v>
      </c>
      <c r="AA13" s="15" t="s">
        <v>32</v>
      </c>
      <c r="AB13" s="15" t="s">
        <v>29</v>
      </c>
    </row>
    <row r="14" spans="1:28" ht="13.5" customHeight="1">
      <c r="A14" s="4">
        <v>1</v>
      </c>
      <c r="B14" s="4">
        <f aca="true" t="shared" si="0" ref="B14:M14">A14+1</f>
        <v>2</v>
      </c>
      <c r="C14" s="4">
        <f t="shared" si="0"/>
        <v>3</v>
      </c>
      <c r="D14" s="4">
        <f t="shared" si="0"/>
        <v>4</v>
      </c>
      <c r="E14" s="4">
        <f>D14+1</f>
        <v>5</v>
      </c>
      <c r="F14" s="4">
        <f>E14+1</f>
        <v>6</v>
      </c>
      <c r="G14" s="4">
        <v>4</v>
      </c>
      <c r="H14" s="4">
        <f>G14+1</f>
        <v>5</v>
      </c>
      <c r="I14" s="4">
        <f>H14+1</f>
        <v>6</v>
      </c>
      <c r="J14" s="4">
        <f t="shared" si="0"/>
        <v>7</v>
      </c>
      <c r="K14" s="4">
        <f t="shared" si="0"/>
        <v>8</v>
      </c>
      <c r="L14" s="4">
        <f t="shared" si="0"/>
        <v>9</v>
      </c>
      <c r="M14" s="4">
        <f t="shared" si="0"/>
        <v>10</v>
      </c>
      <c r="N14" s="4">
        <f>M14+1</f>
        <v>11</v>
      </c>
      <c r="O14" s="4">
        <f aca="true" t="shared" si="1" ref="O14:AB14">N14+1</f>
        <v>12</v>
      </c>
      <c r="P14" s="4">
        <f t="shared" si="1"/>
        <v>13</v>
      </c>
      <c r="Q14" s="4">
        <f t="shared" si="1"/>
        <v>14</v>
      </c>
      <c r="R14" s="4">
        <f t="shared" si="1"/>
        <v>15</v>
      </c>
      <c r="S14" s="4">
        <f t="shared" si="1"/>
        <v>16</v>
      </c>
      <c r="T14" s="4">
        <f t="shared" si="1"/>
        <v>17</v>
      </c>
      <c r="U14" s="4">
        <f t="shared" si="1"/>
        <v>18</v>
      </c>
      <c r="V14" s="4">
        <f t="shared" si="1"/>
        <v>19</v>
      </c>
      <c r="W14" s="4">
        <f t="shared" si="1"/>
        <v>20</v>
      </c>
      <c r="X14" s="4">
        <f t="shared" si="1"/>
        <v>21</v>
      </c>
      <c r="Y14" s="4">
        <f t="shared" si="1"/>
        <v>22</v>
      </c>
      <c r="Z14" s="4">
        <f t="shared" si="1"/>
        <v>23</v>
      </c>
      <c r="AA14" s="4">
        <f t="shared" si="1"/>
        <v>24</v>
      </c>
      <c r="AB14" s="4">
        <f t="shared" si="1"/>
        <v>25</v>
      </c>
    </row>
    <row r="15" spans="1:28" s="10" customFormat="1" ht="24" customHeight="1">
      <c r="A15" s="8"/>
      <c r="B15" s="9" t="s">
        <v>30</v>
      </c>
      <c r="C15" s="13"/>
      <c r="D15" s="13"/>
      <c r="E15" s="13"/>
      <c r="F15" s="13"/>
      <c r="G15" s="13"/>
      <c r="H15" s="13"/>
      <c r="I15" s="14">
        <f>J15+K15+L15+M15</f>
        <v>0</v>
      </c>
      <c r="J15" s="14"/>
      <c r="K15" s="14"/>
      <c r="L15" s="14"/>
      <c r="M15" s="14"/>
      <c r="N15" s="14">
        <f>SUM(O15:R15)</f>
        <v>0</v>
      </c>
      <c r="O15" s="14"/>
      <c r="P15" s="14"/>
      <c r="Q15" s="14"/>
      <c r="R15" s="14"/>
      <c r="S15" s="14">
        <f>SUM(T15:W15)</f>
        <v>0</v>
      </c>
      <c r="T15" s="13"/>
      <c r="U15" s="13"/>
      <c r="V15" s="13"/>
      <c r="W15" s="13"/>
      <c r="X15" s="34" t="e">
        <f>S15/I15/6*1000</f>
        <v>#DIV/0!</v>
      </c>
      <c r="Y15" s="34" t="e">
        <f>T15/J15/6*1000</f>
        <v>#DIV/0!</v>
      </c>
      <c r="Z15" s="34" t="e">
        <f>U15/K15/6*1000</f>
        <v>#DIV/0!</v>
      </c>
      <c r="AA15" s="34" t="e">
        <f>V15/L15/6*1000</f>
        <v>#DIV/0!</v>
      </c>
      <c r="AB15" s="34" t="e">
        <f>W15/M15/6*1000</f>
        <v>#DIV/0!</v>
      </c>
    </row>
    <row r="16" spans="2:28" ht="14.25">
      <c r="B16" s="19" t="s">
        <v>25</v>
      </c>
      <c r="D16" s="30"/>
      <c r="F16" s="30"/>
      <c r="X16" s="29"/>
      <c r="Y16" s="30"/>
      <c r="Z16" s="31"/>
      <c r="AA16" s="30"/>
      <c r="AB16" s="30"/>
    </row>
    <row r="17" spans="2:28" ht="14.25">
      <c r="B17" s="19"/>
      <c r="D17" s="25"/>
      <c r="F17" s="25"/>
      <c r="X17" s="25"/>
      <c r="Y17" s="25"/>
      <c r="Z17" s="25"/>
      <c r="AA17" s="25"/>
      <c r="AB17" s="25"/>
    </row>
    <row r="18" spans="2:28" ht="14.25">
      <c r="B18" s="19" t="s">
        <v>26</v>
      </c>
      <c r="D18" s="33"/>
      <c r="F18" s="33"/>
      <c r="X18" s="33"/>
      <c r="Y18" s="33"/>
      <c r="Z18" s="33"/>
      <c r="AA18" s="33"/>
      <c r="AB18" s="33"/>
    </row>
    <row r="19" spans="2:28" ht="14.25">
      <c r="B19" s="19" t="s">
        <v>27</v>
      </c>
      <c r="D19" s="24"/>
      <c r="F19" s="24"/>
      <c r="X19" s="32"/>
      <c r="Y19" s="24"/>
      <c r="Z19" s="24"/>
      <c r="AA19" s="24"/>
      <c r="AB19" s="24"/>
    </row>
  </sheetData>
  <sheetProtection/>
  <mergeCells count="29">
    <mergeCell ref="C11:D11"/>
    <mergeCell ref="N11:R11"/>
    <mergeCell ref="S11:W11"/>
    <mergeCell ref="X11:AB11"/>
    <mergeCell ref="X12:X13"/>
    <mergeCell ref="Y12:AB12"/>
    <mergeCell ref="E11:F11"/>
    <mergeCell ref="E12:E13"/>
    <mergeCell ref="F12:F13"/>
    <mergeCell ref="N10:AB10"/>
    <mergeCell ref="A5:W5"/>
    <mergeCell ref="A6:W6"/>
    <mergeCell ref="A7:W7"/>
    <mergeCell ref="A8:W8"/>
    <mergeCell ref="N12:N13"/>
    <mergeCell ref="O12:R12"/>
    <mergeCell ref="S12:S13"/>
    <mergeCell ref="T12:W12"/>
    <mergeCell ref="G11:H11"/>
    <mergeCell ref="A10:A13"/>
    <mergeCell ref="B10:B13"/>
    <mergeCell ref="C10:M10"/>
    <mergeCell ref="C12:C13"/>
    <mergeCell ref="G12:G13"/>
    <mergeCell ref="H12:H13"/>
    <mergeCell ref="I12:I13"/>
    <mergeCell ref="J12:M12"/>
    <mergeCell ref="I11:M11"/>
    <mergeCell ref="D12:D1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churkina</dc:creator>
  <cp:keywords/>
  <dc:description/>
  <cp:lastModifiedBy>rfu1</cp:lastModifiedBy>
  <cp:lastPrinted>2016-11-18T08:20:38Z</cp:lastPrinted>
  <dcterms:created xsi:type="dcterms:W3CDTF">2006-08-09T07:21:39Z</dcterms:created>
  <dcterms:modified xsi:type="dcterms:W3CDTF">2016-11-18T08:25:55Z</dcterms:modified>
  <cp:category/>
  <cp:version/>
  <cp:contentType/>
  <cp:contentStatus/>
</cp:coreProperties>
</file>