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 activeTab="1"/>
  </bookViews>
  <sheets>
    <sheet name="приложение1" sheetId="1" r:id="rId1"/>
    <sheet name="приложение2" sheetId="2" r:id="rId2"/>
  </sheets>
  <calcPr calcId="145621"/>
</workbook>
</file>

<file path=xl/calcChain.xml><?xml version="1.0" encoding="utf-8"?>
<calcChain xmlns="http://schemas.openxmlformats.org/spreadsheetml/2006/main">
  <c r="H12" i="2" l="1"/>
  <c r="H32" i="1"/>
  <c r="H27" i="1"/>
  <c r="H22" i="1"/>
  <c r="H25" i="1" s="1"/>
  <c r="H26" i="1" s="1"/>
  <c r="H11" i="2" l="1"/>
  <c r="H18" i="2" s="1"/>
  <c r="H16" i="2"/>
  <c r="D16" i="2"/>
  <c r="E16" i="2"/>
  <c r="F16" i="2"/>
  <c r="G16" i="2"/>
  <c r="G14" i="2"/>
  <c r="F14" i="2"/>
  <c r="E17" i="2"/>
  <c r="D17" i="2"/>
  <c r="D12" i="2"/>
  <c r="D11" i="2" s="1"/>
  <c r="E12" i="2"/>
  <c r="F12" i="2"/>
  <c r="G12" i="2"/>
  <c r="G11" i="2" s="1"/>
  <c r="C12" i="2"/>
  <c r="E11" i="2"/>
  <c r="F11" i="2"/>
  <c r="C11" i="2"/>
  <c r="C18" i="2" s="1"/>
  <c r="D32" i="1"/>
  <c r="E32" i="1"/>
  <c r="F32" i="1"/>
  <c r="G32" i="1"/>
  <c r="C32" i="1"/>
  <c r="D27" i="1"/>
  <c r="E27" i="1"/>
  <c r="F27" i="1"/>
  <c r="G27" i="1"/>
  <c r="C27" i="1"/>
  <c r="D26" i="1"/>
  <c r="E26" i="1"/>
  <c r="F26" i="1"/>
  <c r="G26" i="1"/>
  <c r="C26" i="1"/>
  <c r="D25" i="1"/>
  <c r="E25" i="1"/>
  <c r="F25" i="1"/>
  <c r="G25" i="1"/>
  <c r="C25" i="1"/>
  <c r="D22" i="1"/>
  <c r="E22" i="1"/>
  <c r="F22" i="1"/>
  <c r="G22" i="1"/>
  <c r="C22" i="1"/>
  <c r="G18" i="2" l="1"/>
  <c r="F18" i="2"/>
  <c r="E18" i="2"/>
  <c r="D18" i="2"/>
  <c r="C16" i="2"/>
</calcChain>
</file>

<file path=xl/sharedStrings.xml><?xml version="1.0" encoding="utf-8"?>
<sst xmlns="http://schemas.openxmlformats.org/spreadsheetml/2006/main" count="84" uniqueCount="68">
  <si>
    <t>№ п/п</t>
  </si>
  <si>
    <t>Показатель</t>
  </si>
  <si>
    <t>2020 год</t>
  </si>
  <si>
    <t>2021 год</t>
  </si>
  <si>
    <t>2022 год</t>
  </si>
  <si>
    <t>2023 год</t>
  </si>
  <si>
    <t>2024 год</t>
  </si>
  <si>
    <t>1.</t>
  </si>
  <si>
    <t>Доходы</t>
  </si>
  <si>
    <t>1.1.</t>
  </si>
  <si>
    <t>Налоговые доходы</t>
  </si>
  <si>
    <t>1.1.1.</t>
  </si>
  <si>
    <t>Налог на доходы физических лиц</t>
  </si>
  <si>
    <t>1.1.2.</t>
  </si>
  <si>
    <t>Единый налог на вмененный доход</t>
  </si>
  <si>
    <t>1.2.</t>
  </si>
  <si>
    <t>Неналоговые доходы</t>
  </si>
  <si>
    <t>1.3.</t>
  </si>
  <si>
    <t>Безвозмездные поступления</t>
  </si>
  <si>
    <t>1.3.1.</t>
  </si>
  <si>
    <t xml:space="preserve">в том числе из бюджета  Республики Карелия </t>
  </si>
  <si>
    <t>1.3.1.1.</t>
  </si>
  <si>
    <t xml:space="preserve"> из них: дотации</t>
  </si>
  <si>
    <t>1.3.1.2.</t>
  </si>
  <si>
    <t>Субсидии</t>
  </si>
  <si>
    <t>1.3.1.3.</t>
  </si>
  <si>
    <t>Субвенции</t>
  </si>
  <si>
    <t>1.3.1.4.</t>
  </si>
  <si>
    <t>иные межбюджетные трансферты</t>
  </si>
  <si>
    <t>2.</t>
  </si>
  <si>
    <t>Расходы</t>
  </si>
  <si>
    <t>2.1.</t>
  </si>
  <si>
    <t>расходы без учета расходов, осуществляемых за счет целевых поступлений от других бюджетов бюджетной системы Российской Федерации и от государственной корпорации - Фонда содействия реформированию жилищно-коммунального хозяйства</t>
  </si>
  <si>
    <t>2.2.</t>
  </si>
  <si>
    <t>расходы за счет целевых поступлений от других бюджетов бюджетной системы Российской Федерации и от государственной корпорации - Фонда содействия реформированию жилищно-коммунального хозяйства</t>
  </si>
  <si>
    <t>3.</t>
  </si>
  <si>
    <t>Дефицит (-) / профицит (+)</t>
  </si>
  <si>
    <t>4.</t>
  </si>
  <si>
    <t>Уровень дефицита (-) /профицита (+), %</t>
  </si>
  <si>
    <t>5.</t>
  </si>
  <si>
    <t xml:space="preserve">Источники финансирования дефицита/направление профицита </t>
  </si>
  <si>
    <t>5.1.</t>
  </si>
  <si>
    <t>в том числе: кредиты кредитных организаций</t>
  </si>
  <si>
    <t>5.2.</t>
  </si>
  <si>
    <t>бюджетные кредиты</t>
  </si>
  <si>
    <t>5.3.</t>
  </si>
  <si>
    <t>иные источники</t>
  </si>
  <si>
    <t>6.</t>
  </si>
  <si>
    <t>Муниципальный долг Олонецкого национального муниципального района на конец года</t>
  </si>
  <si>
    <t>7.</t>
  </si>
  <si>
    <t>Отношение муниципального долга Олонецкого национального муниципального района к объему доходов бюджета района без учета безвозмездных поступлений, %</t>
  </si>
  <si>
    <t>Приложение 1</t>
  </si>
  <si>
    <t>(тыс. рублей)</t>
  </si>
  <si>
    <t>…</t>
  </si>
  <si>
    <t>Расходы бюджета Олонецкого национального муниципального района, всего</t>
  </si>
  <si>
    <t>Расходы на реализацию муниципальных программ Олонецкого национального муниципального района</t>
  </si>
  <si>
    <t>Муниципальная программа Олонецкого национального муниципального района …</t>
  </si>
  <si>
    <t>Удельный вес расходов на реализацию муниципальных программ Олонецкого национального муниципального района в общем объеме расходов бюджета района, %</t>
  </si>
  <si>
    <t>Расходы на непрограммные направления деятельности</t>
  </si>
  <si>
    <t>Удельный вес расходов на непрограммные направления деятельности в общем объеме расходов бюджета , %</t>
  </si>
  <si>
    <t>Приложение 2</t>
  </si>
  <si>
    <t>Муниципальная программа «Сохранение и развитие сферы культуры в Олонецком национальном муниципальном районе»</t>
  </si>
  <si>
    <t>Муниципальная программа «Развитие образования в Олонецком национальном муниципальном районе на 2019-2025 годы»</t>
  </si>
  <si>
    <t>(тыс. руб.)</t>
  </si>
  <si>
    <t>2025 год</t>
  </si>
  <si>
    <t>Основные показатели бюджета Олонецкого национального муниципального района на период до 2025 года</t>
  </si>
  <si>
    <t xml:space="preserve">Показатели финансового обеспечения муниципальных программ 
Олонецкого национального муниципального района  на период до 2025 года
</t>
  </si>
  <si>
    <t>к Бюджетному прогнозу Олонецкого национального  муниципального района  на долгосрочный период до 2025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</si>
</sst>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E5" sqref="E5"/>
    </sheetView>
  </sheetViews>
  <sheetFormatPr defaultRowHeight="15" x14ac:dyDescent="0.25"/>
  <cols>
    <col min="2" max="2" width="59.85546875" customWidth="1"/>
    <col min="3" max="3" width="13.28515625" customWidth="1"/>
    <col min="4" max="4" width="12" customWidth="1"/>
    <col min="5" max="5" width="14.140625" customWidth="1"/>
    <col min="6" max="6" width="13.7109375" customWidth="1"/>
    <col min="7" max="7" width="13.42578125" customWidth="1"/>
  </cols>
  <sheetData>
    <row r="1" spans="1:8" x14ac:dyDescent="0.25">
      <c r="E1" s="12" t="s">
        <v>51</v>
      </c>
      <c r="F1" s="12"/>
      <c r="G1" s="12"/>
    </row>
    <row r="2" spans="1:8" ht="52.5" customHeight="1" x14ac:dyDescent="0.25">
      <c r="E2" s="11" t="s">
        <v>67</v>
      </c>
      <c r="F2" s="11"/>
      <c r="G2" s="11"/>
    </row>
    <row r="3" spans="1:8" ht="15.75" hidden="1" customHeight="1" x14ac:dyDescent="0.25">
      <c r="E3" s="13"/>
      <c r="F3" s="13"/>
      <c r="G3" s="13"/>
    </row>
    <row r="4" spans="1:8" ht="15.75" hidden="1" x14ac:dyDescent="0.25">
      <c r="F4" s="7"/>
    </row>
    <row r="5" spans="1:8" ht="15.75" x14ac:dyDescent="0.25">
      <c r="F5" s="7"/>
    </row>
    <row r="6" spans="1:8" x14ac:dyDescent="0.25">
      <c r="A6" s="13" t="s">
        <v>65</v>
      </c>
      <c r="B6" s="13"/>
      <c r="C6" s="13"/>
      <c r="D6" s="13"/>
      <c r="E6" s="13"/>
      <c r="F6" s="13"/>
      <c r="G6" s="13"/>
    </row>
    <row r="8" spans="1:8" ht="15.75" thickBot="1" x14ac:dyDescent="0.3">
      <c r="F8" s="14" t="s">
        <v>52</v>
      </c>
      <c r="G8" s="14"/>
      <c r="H8" s="14"/>
    </row>
    <row r="9" spans="1:8" ht="15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64</v>
      </c>
    </row>
    <row r="10" spans="1:8" ht="15.75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 thickBot="1" x14ac:dyDescent="0.3">
      <c r="A11" s="6" t="s">
        <v>7</v>
      </c>
      <c r="B11" s="5" t="s">
        <v>8</v>
      </c>
      <c r="C11" s="4">
        <v>600332.1</v>
      </c>
      <c r="D11" s="4">
        <v>507459.7</v>
      </c>
      <c r="E11" s="4">
        <v>490174</v>
      </c>
      <c r="F11" s="4">
        <v>161632</v>
      </c>
      <c r="G11" s="4">
        <v>168097</v>
      </c>
      <c r="H11" s="4">
        <v>174821</v>
      </c>
    </row>
    <row r="12" spans="1:8" ht="15.75" thickBot="1" x14ac:dyDescent="0.3">
      <c r="A12" s="6" t="s">
        <v>9</v>
      </c>
      <c r="B12" s="5" t="s">
        <v>10</v>
      </c>
      <c r="C12" s="4">
        <v>103011</v>
      </c>
      <c r="D12" s="4">
        <v>100901</v>
      </c>
      <c r="E12" s="4">
        <v>104323</v>
      </c>
      <c r="F12" s="4">
        <v>108496</v>
      </c>
      <c r="G12" s="4">
        <v>112836</v>
      </c>
      <c r="H12" s="4">
        <v>117349</v>
      </c>
    </row>
    <row r="13" spans="1:8" ht="15.75" thickBot="1" x14ac:dyDescent="0.3">
      <c r="A13" s="6" t="s">
        <v>11</v>
      </c>
      <c r="B13" s="5" t="s">
        <v>12</v>
      </c>
      <c r="C13" s="4">
        <v>83899</v>
      </c>
      <c r="D13" s="4">
        <v>87559</v>
      </c>
      <c r="E13" s="4">
        <v>91701</v>
      </c>
      <c r="F13" s="4">
        <v>95369</v>
      </c>
      <c r="G13" s="4">
        <v>99184</v>
      </c>
      <c r="H13" s="4">
        <v>103151</v>
      </c>
    </row>
    <row r="14" spans="1:8" ht="15.75" thickBot="1" x14ac:dyDescent="0.3">
      <c r="A14" s="6" t="s">
        <v>13</v>
      </c>
      <c r="B14" s="5" t="s">
        <v>14</v>
      </c>
      <c r="C14" s="4">
        <v>8455</v>
      </c>
      <c r="D14" s="4">
        <v>8550</v>
      </c>
      <c r="E14" s="4">
        <v>8650</v>
      </c>
      <c r="F14" s="4">
        <v>8700</v>
      </c>
      <c r="G14" s="4">
        <v>8750</v>
      </c>
      <c r="H14" s="4">
        <v>8800</v>
      </c>
    </row>
    <row r="15" spans="1:8" ht="15.75" thickBot="1" x14ac:dyDescent="0.3">
      <c r="A15" s="6" t="s">
        <v>15</v>
      </c>
      <c r="B15" s="5" t="s">
        <v>16</v>
      </c>
      <c r="C15" s="4">
        <v>40873</v>
      </c>
      <c r="D15" s="4">
        <v>48494</v>
      </c>
      <c r="E15" s="4">
        <v>50961</v>
      </c>
      <c r="F15" s="4">
        <v>52999</v>
      </c>
      <c r="G15" s="4">
        <v>55119</v>
      </c>
      <c r="H15" s="4">
        <v>57324</v>
      </c>
    </row>
    <row r="16" spans="1:8" ht="15.75" thickBot="1" x14ac:dyDescent="0.3">
      <c r="A16" s="6" t="s">
        <v>17</v>
      </c>
      <c r="B16" s="5" t="s">
        <v>18</v>
      </c>
      <c r="C16" s="4">
        <v>456448.1</v>
      </c>
      <c r="D16" s="4">
        <v>358064.7</v>
      </c>
      <c r="E16" s="4">
        <v>334890</v>
      </c>
      <c r="F16" s="4">
        <v>137</v>
      </c>
      <c r="G16" s="4">
        <v>142</v>
      </c>
      <c r="H16" s="4">
        <v>148</v>
      </c>
    </row>
    <row r="17" spans="1:8" ht="15.75" thickBot="1" x14ac:dyDescent="0.3">
      <c r="A17" s="6" t="s">
        <v>19</v>
      </c>
      <c r="B17" s="5" t="s">
        <v>20</v>
      </c>
      <c r="C17" s="4">
        <v>456328.1</v>
      </c>
      <c r="D17" s="4">
        <v>357928.7</v>
      </c>
      <c r="E17" s="4">
        <v>334758</v>
      </c>
      <c r="F17" s="4">
        <v>0</v>
      </c>
      <c r="G17" s="4">
        <v>0</v>
      </c>
      <c r="H17" s="4">
        <v>0</v>
      </c>
    </row>
    <row r="18" spans="1:8" ht="15.75" thickBot="1" x14ac:dyDescent="0.3">
      <c r="A18" s="6" t="s">
        <v>21</v>
      </c>
      <c r="B18" s="5" t="s">
        <v>22</v>
      </c>
      <c r="C18" s="4">
        <v>103582</v>
      </c>
      <c r="D18" s="4">
        <v>74579</v>
      </c>
      <c r="E18" s="4">
        <v>70436</v>
      </c>
      <c r="F18" s="4">
        <v>0</v>
      </c>
      <c r="G18" s="4">
        <v>0</v>
      </c>
      <c r="H18" s="4">
        <v>0</v>
      </c>
    </row>
    <row r="19" spans="1:8" ht="15.75" thickBot="1" x14ac:dyDescent="0.3">
      <c r="A19" s="6" t="s">
        <v>23</v>
      </c>
      <c r="B19" s="5" t="s">
        <v>24</v>
      </c>
      <c r="C19" s="4">
        <v>34408</v>
      </c>
      <c r="D19" s="4">
        <v>3800</v>
      </c>
      <c r="E19" s="4">
        <v>0</v>
      </c>
      <c r="F19" s="4">
        <v>0</v>
      </c>
      <c r="G19" s="4">
        <v>0</v>
      </c>
      <c r="H19" s="4">
        <v>0</v>
      </c>
    </row>
    <row r="20" spans="1:8" ht="15.75" thickBot="1" x14ac:dyDescent="0.3">
      <c r="A20" s="6" t="s">
        <v>25</v>
      </c>
      <c r="B20" s="5" t="s">
        <v>26</v>
      </c>
      <c r="C20" s="4">
        <v>318338.09999999998</v>
      </c>
      <c r="D20" s="4">
        <v>279549.7</v>
      </c>
      <c r="E20" s="4">
        <v>264322</v>
      </c>
      <c r="F20" s="4">
        <v>0</v>
      </c>
      <c r="G20" s="4">
        <v>0</v>
      </c>
      <c r="H20" s="4">
        <v>0</v>
      </c>
    </row>
    <row r="21" spans="1:8" ht="15.75" thickBot="1" x14ac:dyDescent="0.3">
      <c r="A21" s="6" t="s">
        <v>27</v>
      </c>
      <c r="B21" s="5" t="s">
        <v>28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5.75" thickBot="1" x14ac:dyDescent="0.3">
      <c r="A22" s="6" t="s">
        <v>29</v>
      </c>
      <c r="B22" s="5" t="s">
        <v>30</v>
      </c>
      <c r="C22" s="4">
        <f>C23+C24</f>
        <v>612769.80000000005</v>
      </c>
      <c r="D22" s="4">
        <f t="shared" ref="D22:G22" si="0">D23+D24</f>
        <v>507459.7</v>
      </c>
      <c r="E22" s="4">
        <f t="shared" si="0"/>
        <v>490174</v>
      </c>
      <c r="F22" s="4">
        <f t="shared" si="0"/>
        <v>161632</v>
      </c>
      <c r="G22" s="4">
        <f t="shared" si="0"/>
        <v>168097</v>
      </c>
      <c r="H22" s="4">
        <f t="shared" ref="H22" si="1">H23+H24</f>
        <v>174821</v>
      </c>
    </row>
    <row r="23" spans="1:8" ht="75.75" thickBot="1" x14ac:dyDescent="0.3">
      <c r="A23" s="6" t="s">
        <v>31</v>
      </c>
      <c r="B23" s="5" t="s">
        <v>32</v>
      </c>
      <c r="C23" s="4">
        <v>272831.90000000002</v>
      </c>
      <c r="D23" s="4">
        <v>225331</v>
      </c>
      <c r="E23" s="4">
        <v>227073</v>
      </c>
      <c r="F23" s="4">
        <v>161632</v>
      </c>
      <c r="G23" s="4">
        <v>168097</v>
      </c>
      <c r="H23" s="4">
        <v>174821</v>
      </c>
    </row>
    <row r="24" spans="1:8" ht="60.75" thickBot="1" x14ac:dyDescent="0.3">
      <c r="A24" s="6" t="s">
        <v>33</v>
      </c>
      <c r="B24" s="5" t="s">
        <v>34</v>
      </c>
      <c r="C24" s="4">
        <v>339937.9</v>
      </c>
      <c r="D24" s="4">
        <v>282128.7</v>
      </c>
      <c r="E24" s="4">
        <v>263101</v>
      </c>
      <c r="F24" s="4">
        <v>0</v>
      </c>
      <c r="G24" s="4">
        <v>0</v>
      </c>
      <c r="H24" s="4">
        <v>0</v>
      </c>
    </row>
    <row r="25" spans="1:8" ht="15.75" thickBot="1" x14ac:dyDescent="0.3">
      <c r="A25" s="6" t="s">
        <v>35</v>
      </c>
      <c r="B25" s="5" t="s">
        <v>36</v>
      </c>
      <c r="C25" s="4">
        <f>C11-C22</f>
        <v>-12437.70000000007</v>
      </c>
      <c r="D25" s="4">
        <f t="shared" ref="D25:G25" si="2">D11-D22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ref="H25" si="3">H11-H22</f>
        <v>0</v>
      </c>
    </row>
    <row r="26" spans="1:8" ht="15.75" thickBot="1" x14ac:dyDescent="0.3">
      <c r="A26" s="6" t="s">
        <v>37</v>
      </c>
      <c r="B26" s="5" t="s">
        <v>38</v>
      </c>
      <c r="C26" s="8">
        <f>C25/(C12+C15)*100</f>
        <v>-8.6442550943816343</v>
      </c>
      <c r="D26" s="8">
        <f t="shared" ref="D26:G26" si="4">D25/(D12+D15)*100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ref="H26" si="5">H25/(H12+H15)*100</f>
        <v>0</v>
      </c>
    </row>
    <row r="27" spans="1:8" ht="15.75" thickBot="1" x14ac:dyDescent="0.3">
      <c r="A27" s="6" t="s">
        <v>39</v>
      </c>
      <c r="B27" s="5" t="s">
        <v>40</v>
      </c>
      <c r="C27" s="4">
        <f>C28+C29</f>
        <v>12437.699999999997</v>
      </c>
      <c r="D27" s="4">
        <f t="shared" ref="D27:G27" si="6">D28+D29</f>
        <v>0</v>
      </c>
      <c r="E27" s="4">
        <f t="shared" si="6"/>
        <v>0</v>
      </c>
      <c r="F27" s="4">
        <f t="shared" si="6"/>
        <v>0</v>
      </c>
      <c r="G27" s="4">
        <f t="shared" si="6"/>
        <v>0</v>
      </c>
      <c r="H27" s="4">
        <f t="shared" ref="H27" si="7">H28+H29</f>
        <v>0</v>
      </c>
    </row>
    <row r="28" spans="1:8" ht="15.75" thickBot="1" x14ac:dyDescent="0.3">
      <c r="A28" s="6" t="s">
        <v>41</v>
      </c>
      <c r="B28" s="5" t="s">
        <v>42</v>
      </c>
      <c r="C28" s="4">
        <v>39255.699999999997</v>
      </c>
      <c r="D28" s="4">
        <v>15166</v>
      </c>
      <c r="E28" s="4">
        <v>0</v>
      </c>
      <c r="F28" s="4">
        <v>0</v>
      </c>
      <c r="G28" s="4">
        <v>0</v>
      </c>
      <c r="H28" s="4">
        <v>0</v>
      </c>
    </row>
    <row r="29" spans="1:8" ht="15.75" thickBot="1" x14ac:dyDescent="0.3">
      <c r="A29" s="6" t="s">
        <v>43</v>
      </c>
      <c r="B29" s="5" t="s">
        <v>44</v>
      </c>
      <c r="C29" s="4">
        <v>-26818</v>
      </c>
      <c r="D29" s="4">
        <v>-15166</v>
      </c>
      <c r="E29" s="4">
        <v>0</v>
      </c>
      <c r="F29" s="4">
        <v>0</v>
      </c>
      <c r="G29" s="4">
        <v>0</v>
      </c>
      <c r="H29" s="4">
        <v>0</v>
      </c>
    </row>
    <row r="30" spans="1:8" ht="15.75" thickBot="1" x14ac:dyDescent="0.3">
      <c r="A30" s="6" t="s">
        <v>45</v>
      </c>
      <c r="B30" s="5" t="s">
        <v>46</v>
      </c>
      <c r="C30" s="5"/>
      <c r="D30" s="5"/>
      <c r="E30" s="5"/>
      <c r="F30" s="5"/>
      <c r="G30" s="5"/>
      <c r="H30" s="5"/>
    </row>
    <row r="31" spans="1:8" ht="30.75" thickBot="1" x14ac:dyDescent="0.3">
      <c r="A31" s="6" t="s">
        <v>47</v>
      </c>
      <c r="B31" s="5" t="s">
        <v>48</v>
      </c>
      <c r="C31" s="4">
        <v>89510.3</v>
      </c>
      <c r="D31" s="4">
        <v>101090.45</v>
      </c>
      <c r="E31" s="4">
        <v>101090.45</v>
      </c>
      <c r="F31" s="4"/>
      <c r="G31" s="4"/>
      <c r="H31" s="4"/>
    </row>
    <row r="32" spans="1:8" ht="45.75" thickBot="1" x14ac:dyDescent="0.3">
      <c r="A32" s="6" t="s">
        <v>49</v>
      </c>
      <c r="B32" s="5" t="s">
        <v>50</v>
      </c>
      <c r="C32" s="9">
        <f>C31/(C12+C15)</f>
        <v>0.62210044202274051</v>
      </c>
      <c r="D32" s="9">
        <f t="shared" ref="D32:G32" si="8">D31/(D12+D15)</f>
        <v>0.67666555105592552</v>
      </c>
      <c r="E32" s="9">
        <f t="shared" si="8"/>
        <v>0.65100364493444263</v>
      </c>
      <c r="F32" s="9">
        <f t="shared" si="8"/>
        <v>0</v>
      </c>
      <c r="G32" s="9">
        <f t="shared" si="8"/>
        <v>0</v>
      </c>
      <c r="H32" s="9">
        <f t="shared" ref="H32" si="9">H31/(H12+H15)</f>
        <v>0</v>
      </c>
    </row>
  </sheetData>
  <mergeCells count="5">
    <mergeCell ref="E2:G2"/>
    <mergeCell ref="E1:G1"/>
    <mergeCell ref="E3:G3"/>
    <mergeCell ref="A6:G6"/>
    <mergeCell ref="F8:H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E5" sqref="E5"/>
    </sheetView>
  </sheetViews>
  <sheetFormatPr defaultRowHeight="15" x14ac:dyDescent="0.25"/>
  <cols>
    <col min="2" max="2" width="86.140625" customWidth="1"/>
    <col min="3" max="3" width="9.42578125" bestFit="1" customWidth="1"/>
    <col min="4" max="4" width="12.42578125" customWidth="1"/>
    <col min="5" max="5" width="13.140625" customWidth="1"/>
    <col min="6" max="6" width="13.42578125" customWidth="1"/>
    <col min="7" max="7" width="12" customWidth="1"/>
  </cols>
  <sheetData>
    <row r="1" spans="1:8" x14ac:dyDescent="0.25">
      <c r="E1" s="13" t="s">
        <v>60</v>
      </c>
      <c r="F1" s="13"/>
      <c r="G1" s="13"/>
    </row>
    <row r="2" spans="1:8" ht="55.5" customHeight="1" x14ac:dyDescent="0.25">
      <c r="E2" s="15" t="s">
        <v>67</v>
      </c>
      <c r="F2" s="15"/>
      <c r="G2" s="15"/>
    </row>
    <row r="3" spans="1:8" hidden="1" x14ac:dyDescent="0.25"/>
    <row r="4" spans="1:8" hidden="1" x14ac:dyDescent="0.25"/>
    <row r="6" spans="1:8" ht="36" customHeight="1" x14ac:dyDescent="0.25">
      <c r="A6" s="16" t="s">
        <v>66</v>
      </c>
      <c r="B6" s="16"/>
      <c r="C6" s="16"/>
      <c r="D6" s="16"/>
      <c r="E6" s="16"/>
      <c r="F6" s="16"/>
      <c r="G6" s="16"/>
    </row>
    <row r="8" spans="1:8" ht="15.75" thickBot="1" x14ac:dyDescent="0.3">
      <c r="F8" s="14" t="s">
        <v>63</v>
      </c>
      <c r="G8" s="14"/>
      <c r="H8" s="14"/>
    </row>
    <row r="9" spans="1:8" ht="15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64</v>
      </c>
    </row>
    <row r="10" spans="1:8" ht="15.75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 thickBot="1" x14ac:dyDescent="0.3">
      <c r="A11" s="6" t="s">
        <v>7</v>
      </c>
      <c r="B11" s="5" t="s">
        <v>54</v>
      </c>
      <c r="C11" s="4">
        <f>C12+C17</f>
        <v>612769.79999999993</v>
      </c>
      <c r="D11" s="4">
        <f t="shared" ref="D11:G11" si="0">D12+D17</f>
        <v>507459.69999999995</v>
      </c>
      <c r="E11" s="4">
        <f t="shared" si="0"/>
        <v>490174</v>
      </c>
      <c r="F11" s="4">
        <f t="shared" si="0"/>
        <v>161632</v>
      </c>
      <c r="G11" s="4">
        <f t="shared" si="0"/>
        <v>168097</v>
      </c>
      <c r="H11" s="10">
        <f t="shared" ref="H11" si="1">H12+H17</f>
        <v>174820.9</v>
      </c>
    </row>
    <row r="12" spans="1:8" ht="30.75" thickBot="1" x14ac:dyDescent="0.3">
      <c r="A12" s="6" t="s">
        <v>29</v>
      </c>
      <c r="B12" s="5" t="s">
        <v>55</v>
      </c>
      <c r="C12" s="4">
        <f>C13+C14</f>
        <v>525054.34</v>
      </c>
      <c r="D12" s="4">
        <f t="shared" ref="D12:G12" si="2">D13+D14</f>
        <v>440685.94999999995</v>
      </c>
      <c r="E12" s="4">
        <f t="shared" si="2"/>
        <v>423563.11</v>
      </c>
      <c r="F12" s="4">
        <f t="shared" si="2"/>
        <v>131941.5</v>
      </c>
      <c r="G12" s="4">
        <f t="shared" si="2"/>
        <v>137886.9</v>
      </c>
      <c r="H12" s="4">
        <f t="shared" ref="H12" si="3">H13+H14</f>
        <v>143402.4</v>
      </c>
    </row>
    <row r="13" spans="1:8" ht="30.75" thickBot="1" x14ac:dyDescent="0.3">
      <c r="A13" s="6" t="s">
        <v>31</v>
      </c>
      <c r="B13" s="5" t="s">
        <v>61</v>
      </c>
      <c r="C13" s="4">
        <v>20582.3</v>
      </c>
      <c r="D13" s="4">
        <v>13315.54</v>
      </c>
      <c r="E13" s="4">
        <v>13327.5</v>
      </c>
      <c r="F13" s="4">
        <v>10396.6</v>
      </c>
      <c r="G13" s="4">
        <v>11501.5</v>
      </c>
      <c r="H13" s="4">
        <v>11961.6</v>
      </c>
    </row>
    <row r="14" spans="1:8" ht="30.75" thickBot="1" x14ac:dyDescent="0.3">
      <c r="A14" s="6" t="s">
        <v>33</v>
      </c>
      <c r="B14" s="5" t="s">
        <v>62</v>
      </c>
      <c r="C14" s="4">
        <v>504472.04</v>
      </c>
      <c r="D14" s="4">
        <v>427370.41</v>
      </c>
      <c r="E14" s="4">
        <v>410235.61</v>
      </c>
      <c r="F14" s="4">
        <f>93039.9+28505</f>
        <v>121544.9</v>
      </c>
      <c r="G14" s="4">
        <f>96740.4+29645</f>
        <v>126385.4</v>
      </c>
      <c r="H14" s="4">
        <v>131440.79999999999</v>
      </c>
    </row>
    <row r="15" spans="1:8" ht="15.75" hidden="1" thickBot="1" x14ac:dyDescent="0.3">
      <c r="A15" s="6" t="s">
        <v>53</v>
      </c>
      <c r="B15" s="5" t="s">
        <v>56</v>
      </c>
      <c r="C15" s="4"/>
      <c r="D15" s="4"/>
      <c r="E15" s="4"/>
      <c r="F15" s="4"/>
      <c r="G15" s="4"/>
      <c r="H15" s="4"/>
    </row>
    <row r="16" spans="1:8" ht="30.75" thickBot="1" x14ac:dyDescent="0.3">
      <c r="A16" s="6" t="s">
        <v>35</v>
      </c>
      <c r="B16" s="5" t="s">
        <v>57</v>
      </c>
      <c r="C16" s="9">
        <f>C12/C11</f>
        <v>0.85685414000494153</v>
      </c>
      <c r="D16" s="9">
        <f t="shared" ref="D16:G16" si="4">D12/D11</f>
        <v>0.86841565941098375</v>
      </c>
      <c r="E16" s="9">
        <f t="shared" si="4"/>
        <v>0.86410766380917792</v>
      </c>
      <c r="F16" s="9">
        <f t="shared" si="4"/>
        <v>0.8163080330627599</v>
      </c>
      <c r="G16" s="9">
        <f t="shared" si="4"/>
        <v>0.82028174208938887</v>
      </c>
      <c r="H16" s="9">
        <f t="shared" ref="H16" si="5">H12/H11</f>
        <v>0.8202817855302198</v>
      </c>
    </row>
    <row r="17" spans="1:8" ht="15.75" thickBot="1" x14ac:dyDescent="0.3">
      <c r="A17" s="6" t="s">
        <v>37</v>
      </c>
      <c r="B17" s="5" t="s">
        <v>58</v>
      </c>
      <c r="C17" s="4">
        <v>87715.46</v>
      </c>
      <c r="D17" s="4">
        <f>61269.75+5504</f>
        <v>66773.75</v>
      </c>
      <c r="E17" s="4">
        <f>58846.89+7764</f>
        <v>66610.89</v>
      </c>
      <c r="F17" s="4">
        <v>29690.5</v>
      </c>
      <c r="G17" s="4">
        <v>30210.1</v>
      </c>
      <c r="H17" s="4">
        <v>31418.5</v>
      </c>
    </row>
    <row r="18" spans="1:8" ht="30.75" thickBot="1" x14ac:dyDescent="0.3">
      <c r="A18" s="6" t="s">
        <v>39</v>
      </c>
      <c r="B18" s="5" t="s">
        <v>59</v>
      </c>
      <c r="C18" s="9">
        <f>C17/C11</f>
        <v>0.14314585999505852</v>
      </c>
      <c r="D18" s="9">
        <f t="shared" ref="D18:G18" si="6">D17/D11</f>
        <v>0.13158434058901625</v>
      </c>
      <c r="E18" s="9">
        <f t="shared" si="6"/>
        <v>0.13589233619082203</v>
      </c>
      <c r="F18" s="9">
        <f t="shared" si="6"/>
        <v>0.18369196693724016</v>
      </c>
      <c r="G18" s="9">
        <f t="shared" si="6"/>
        <v>0.17971825791061113</v>
      </c>
      <c r="H18" s="9">
        <f t="shared" ref="H18" si="7">H17/H11</f>
        <v>0.17971821446978023</v>
      </c>
    </row>
  </sheetData>
  <mergeCells count="4">
    <mergeCell ref="E1:G1"/>
    <mergeCell ref="E2:G2"/>
    <mergeCell ref="A6:G6"/>
    <mergeCell ref="F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приложение1</vt:lpstr>
      <vt:lpstr>приложение2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cp:lastPrinted>2020-02-18T11:20:55Z</cp:lastPrinted>
  <dcterms:created xsi:type="dcterms:W3CDTF">2019-11-14T12:37:04Z</dcterms:created>
  <dcterms:modified xsi:type="dcterms:W3CDTF">2020-02-18T11:21:26Z</dcterms:modified>
</cp:coreProperties>
</file>