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540" windowWidth="19440" windowHeight="11295"/>
  </bookViews>
  <sheets>
    <sheet name="итог" sheetId="2" r:id="rId1"/>
  </sheets>
  <definedNames>
    <definedName name="_xlnm.Print_Titles" localSheetId="0">итог!$6:$7</definedName>
    <definedName name="_xlnm.Print_Area" localSheetId="0">итог!$A$1:$L$73</definedName>
  </definedNames>
  <calcPr calcId="145621"/>
</workbook>
</file>

<file path=xl/calcChain.xml><?xml version="1.0" encoding="utf-8"?>
<calcChain xmlns="http://schemas.openxmlformats.org/spreadsheetml/2006/main">
  <c r="L11" i="2" l="1"/>
  <c r="F20" i="2"/>
  <c r="F8" i="2"/>
  <c r="L14" i="2" l="1"/>
  <c r="L15" i="2"/>
  <c r="L16" i="2"/>
  <c r="L17" i="2"/>
  <c r="L18" i="2"/>
  <c r="L19" i="2"/>
  <c r="L20" i="2"/>
  <c r="L21" i="2"/>
  <c r="L22" i="2"/>
  <c r="L23" i="2"/>
  <c r="L24" i="2"/>
  <c r="L25" i="2"/>
  <c r="L26" i="2"/>
  <c r="L27" i="2"/>
  <c r="L28" i="2"/>
  <c r="L29" i="2"/>
  <c r="L30" i="2"/>
  <c r="L31" i="2"/>
  <c r="L32" i="2"/>
  <c r="L33" i="2"/>
  <c r="L34" i="2"/>
  <c r="L13" i="2"/>
  <c r="L12" i="2"/>
  <c r="L10" i="2"/>
  <c r="L42" i="2" l="1"/>
  <c r="L43" i="2"/>
  <c r="L44" i="2"/>
  <c r="L45" i="2"/>
  <c r="L46" i="2"/>
  <c r="L47" i="2"/>
  <c r="L48" i="2"/>
  <c r="L49" i="2"/>
  <c r="L50" i="2"/>
  <c r="G40" i="2"/>
  <c r="H40" i="2"/>
  <c r="I40" i="2"/>
  <c r="J40" i="2"/>
  <c r="K40" i="2"/>
  <c r="F40" i="2"/>
  <c r="L60" i="2" l="1"/>
  <c r="L59" i="2" s="1"/>
  <c r="I59" i="2"/>
  <c r="J59" i="2"/>
  <c r="K59" i="2"/>
  <c r="I36" i="2" l="1"/>
  <c r="J36" i="2"/>
  <c r="K36" i="2"/>
  <c r="L41" i="2"/>
  <c r="L40" i="2" s="1"/>
  <c r="K35" i="2" l="1"/>
  <c r="J35" i="2"/>
  <c r="I35" i="2"/>
  <c r="I20" i="2"/>
  <c r="J20" i="2"/>
  <c r="K20" i="2"/>
  <c r="I27" i="2"/>
  <c r="J27" i="2"/>
  <c r="K27" i="2"/>
  <c r="I14" i="2" l="1"/>
  <c r="I8" i="2" s="1"/>
  <c r="J14" i="2"/>
  <c r="K14" i="2"/>
  <c r="K8" i="2" s="1"/>
  <c r="I11" i="2"/>
  <c r="J11" i="2"/>
  <c r="K11" i="2"/>
  <c r="I9" i="2"/>
  <c r="J9" i="2"/>
  <c r="K9" i="2"/>
  <c r="J8" i="2" l="1"/>
  <c r="L52" i="2" l="1"/>
  <c r="L53" i="2"/>
  <c r="L54" i="2"/>
  <c r="L55" i="2"/>
  <c r="L56" i="2"/>
  <c r="L57" i="2"/>
  <c r="L58" i="2"/>
  <c r="L63" i="2"/>
  <c r="L64" i="2"/>
  <c r="L65" i="2"/>
  <c r="L66" i="2"/>
  <c r="L67" i="2"/>
  <c r="L68" i="2"/>
  <c r="L70" i="2"/>
  <c r="L71" i="2"/>
  <c r="L72" i="2"/>
  <c r="L73" i="2"/>
  <c r="L61" i="2"/>
  <c r="L62" i="2"/>
  <c r="L51" i="2"/>
  <c r="L38" i="2"/>
  <c r="L39" i="2"/>
  <c r="G14" i="2" l="1"/>
  <c r="H14" i="2"/>
  <c r="F14" i="2"/>
  <c r="G9" i="2"/>
  <c r="H9" i="2"/>
  <c r="F9" i="2"/>
  <c r="G20" i="2" l="1"/>
  <c r="H20" i="2"/>
  <c r="G36" i="2" l="1"/>
  <c r="H36" i="2"/>
  <c r="F36" i="2"/>
  <c r="G27" i="2" l="1"/>
  <c r="H27" i="2"/>
  <c r="F27" i="2"/>
  <c r="G69" i="2" l="1"/>
  <c r="H69" i="2"/>
  <c r="F69" i="2"/>
  <c r="G59" i="2"/>
  <c r="H59" i="2"/>
  <c r="F59" i="2"/>
  <c r="L37" i="2"/>
  <c r="L36" i="2" s="1"/>
  <c r="G11" i="2"/>
  <c r="H11" i="2"/>
  <c r="F11" i="2"/>
  <c r="L69" i="2" l="1"/>
  <c r="F35" i="2"/>
  <c r="H35" i="2"/>
  <c r="G35" i="2"/>
  <c r="G8" i="2"/>
  <c r="H8" i="2"/>
  <c r="L9" i="2"/>
  <c r="L8" i="2" l="1"/>
  <c r="L35" i="2"/>
</calcChain>
</file>

<file path=xl/sharedStrings.xml><?xml version="1.0" encoding="utf-8"?>
<sst xmlns="http://schemas.openxmlformats.org/spreadsheetml/2006/main" count="279" uniqueCount="178">
  <si>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</si>
  <si>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</si>
  <si>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</si>
  <si>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</si>
  <si>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</si>
  <si>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</si>
  <si>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</si>
  <si>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</si>
  <si>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</si>
  <si>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</si>
  <si>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</si>
  <si>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</si>
  <si>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</si>
  <si>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</si>
  <si>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Срок реализации</t>
  </si>
  <si>
    <t>2019 год</t>
  </si>
  <si>
    <t>2020 год</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</si>
  <si>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</si>
  <si>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</si>
  <si>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</si>
  <si>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</si>
  <si>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</si>
  <si>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</si>
  <si>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</si>
  <si>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</si>
  <si>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клубной сети на уровне муниципального района</t>
  </si>
  <si>
    <t>Централизация библиотечной сети на уровне муниципального района</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</si>
  <si>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</si>
  <si>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</si>
  <si>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</si>
  <si>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</si>
  <si>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</si>
  <si>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</si>
  <si>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</si>
  <si>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</si>
  <si>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</si>
  <si>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</si>
  <si>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</si>
  <si>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</si>
  <si>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</si>
  <si>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</si>
  <si>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</si>
  <si>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</si>
  <si>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</si>
  <si>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2.5.</t>
  </si>
  <si>
    <t>2.6.</t>
  </si>
  <si>
    <t>2.8.</t>
  </si>
  <si>
    <t>2.9.</t>
  </si>
  <si>
    <t>2.10.</t>
  </si>
  <si>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t>
  </si>
  <si>
    <t>2.15.</t>
  </si>
  <si>
    <t>2.16.</t>
  </si>
  <si>
    <t>2.17.</t>
  </si>
  <si>
    <t>2.18.</t>
  </si>
  <si>
    <t>2.19.</t>
  </si>
  <si>
    <t>2.20.</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</si>
  <si>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</si>
  <si>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</si>
  <si>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</si>
  <si>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</si>
  <si>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</si>
  <si>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</si>
  <si>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</si>
  <si>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</si>
  <si>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</si>
  <si>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</si>
  <si>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</si>
  <si>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</si>
  <si>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</si>
  <si>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</si>
  <si>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</si>
  <si>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</si>
  <si>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Ответственный исполнитель</t>
  </si>
  <si>
    <t>Бюджетный эффект (тыс. рублей)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</si>
  <si>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</si>
  <si>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</si>
  <si>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</si>
  <si>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</si>
  <si>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Организация межведомственного взаимодействия по выявлению объектов, оказывающих негативное воздействие на окружающую среду и не стоящих на учете, а также по выявлению юридических лиц и индивидуальных предпринимателей, не зарегистрированных в качестве плательщиков платы за негативное воздействие на окружающую среду</t>
  </si>
  <si>
    <t>Обеспечение роста поступлений от реализации программы приватизации</t>
  </si>
  <si>
    <t>Переход на определение налоговой базы по налогу на имущество физических лиц исходя из кадастровой стоимости объектов налогообложения</t>
  </si>
  <si>
    <t>Повышение собираемости налоговых и неналоговых доходов</t>
  </si>
  <si>
    <t>5.</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</si>
  <si>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(в том числе в рамках реализации программы поддержки местных инициатив)</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</si>
  <si>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</si>
  <si>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</si>
  <si>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</si>
  <si>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</si>
  <si>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</si>
  <si>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</si>
  <si>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</si>
  <si>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</si>
  <si>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</si>
  <si>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</si>
  <si>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</si>
  <si>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</si>
  <si>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</si>
  <si>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</si>
  <si>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</si>
  <si>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6.</t>
  </si>
  <si>
    <t>Обеспечение роста поступлений за счет доходов от использования и реализации земельных участков и муниципального имущества</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</si>
  <si>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</si>
  <si>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</si>
  <si>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</si>
  <si>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</si>
  <si>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</si>
  <si>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Управление экономического развития, Финансовое управление</t>
  </si>
  <si>
    <t>Управление экономического развития</t>
  </si>
  <si>
    <t>Управление ЖКХ</t>
  </si>
  <si>
    <t>Финансовое управление</t>
  </si>
  <si>
    <t>Управление делами</t>
  </si>
  <si>
    <t>Управление делами, Финансовое управление</t>
  </si>
  <si>
    <t>Управление социального развития</t>
  </si>
  <si>
    <t>Управление социального развития, Финансовое управление</t>
  </si>
  <si>
    <t>отдел закупок</t>
  </si>
  <si>
    <t>Управление соц.развития, управление делами, Финуправление</t>
  </si>
  <si>
    <t xml:space="preserve">ежегодно </t>
  </si>
  <si>
    <t>4.2</t>
  </si>
  <si>
    <t>ежегодно</t>
  </si>
  <si>
    <t>4.1</t>
  </si>
  <si>
    <t>План мероприятий по оздоровлению муниципальных финансов Олонецкого национального муниципального района</t>
  </si>
  <si>
    <t>2019-2020</t>
  </si>
  <si>
    <t>юридический отдел, административная комиссия</t>
  </si>
  <si>
    <t>3.5</t>
  </si>
  <si>
    <t>Финансовое управление, управление экономического развития</t>
  </si>
  <si>
    <t>Нормирование численности работников административно-управленческого персонала учреждений в зависимости от численности получателей услуг и численности работников учреждений</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</si>
  <si>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субсидии в объеме, соответствующем показателям муниципального задания, которые не были достигнуты</t>
  </si>
  <si>
    <t>постоянно в течении 2018-2020 гг.</t>
  </si>
  <si>
    <t>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t>
  </si>
  <si>
    <t>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налоговый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t>
  </si>
  <si>
    <t>да</t>
  </si>
  <si>
    <t>2019-2020 гг</t>
  </si>
  <si>
    <t>2020 гг.</t>
  </si>
  <si>
    <t>2018-2020 гг.</t>
  </si>
  <si>
    <t>2019-2020 гг.</t>
  </si>
  <si>
    <t xml:space="preserve">
Приложение                                                                                                                
</t>
  </si>
  <si>
    <t>Механиз реализации</t>
  </si>
  <si>
    <t>Проведение мероприятий по оптимизации численности органов местного самоуправления, в том числе в связи с передачей части функций в казенное учреждение</t>
  </si>
  <si>
    <t xml:space="preserve">Проведение мероприятий по объединению Администрации  городского поселения с Админстрацией муниципального района </t>
  </si>
  <si>
    <t xml:space="preserve">Передача функций  Администрации городского поселения по ведению бухгалтерского учета  Администрации муниципального района  </t>
  </si>
  <si>
    <t>Реорганизация учреждений прочего образования путем присоединения</t>
  </si>
  <si>
    <t>Участие муниципальных учреждений в конкурсах благотворительных фондов на получение грантов, расширение перечня платных услуг</t>
  </si>
  <si>
    <t xml:space="preserve">Проведение мероприятий по оптимизации работников административно-управленческого персонала учреждений </t>
  </si>
  <si>
    <t>1. Передача обеспечивающих функций учреждений образования по закупке товаров, работ и услуг контрактной службе  Администрации района                                                                                                          2. Оптимизация расходов на укрепление материально-технической базы учреждений</t>
  </si>
  <si>
    <t>Проведение анализа штатных расписаний муниципальных учреждений на соответствие выполняемому функционалу, принятию мер по пересмотру норм труда</t>
  </si>
  <si>
    <t>Мониторинг темпов роста расходов на оплату труда работников муниципальных учреждений, включая непревышение установленных целевых значений показателей средней заработной платы, установленных в планах мероприятий ("дорожных картах") изменений в отраслях социальной сферы</t>
  </si>
  <si>
    <t>Взаимодействие со структурными подразделениями Администрации района, координирующими деятельность мунциипальных учреждений, допустивших прирост расходов на оплату труда работников, в том числе превышения целевых тпоказателей заработной платы</t>
  </si>
  <si>
    <t>не более 5%</t>
  </si>
  <si>
    <t>не более 4%</t>
  </si>
  <si>
    <t>не более 3%</t>
  </si>
  <si>
    <t>Проведение анализа штатных расписаний муниципальных учреждений на соответствие выполняемому функционалу</t>
  </si>
  <si>
    <t>Анализ нагрузки на бюджетную сеть (контингент, количество муниципальных учреждений, количество персонала, объемы и качество предоставления муниципальной услуги)</t>
  </si>
  <si>
    <t>Оптимизация расходов по вакантному фонду в учреждениях</t>
  </si>
  <si>
    <t>4.3</t>
  </si>
  <si>
    <t>4.4</t>
  </si>
  <si>
    <t>4.5</t>
  </si>
  <si>
    <t>4.6</t>
  </si>
  <si>
    <t>5.2</t>
  </si>
  <si>
    <t>1.1</t>
  </si>
  <si>
    <t>5.4</t>
  </si>
  <si>
    <t>1.2.</t>
  </si>
  <si>
    <t>1.3.</t>
  </si>
  <si>
    <t>2.4.</t>
  </si>
  <si>
    <t>2.7.</t>
  </si>
  <si>
    <t>2021 год</t>
  </si>
  <si>
    <t>ежемесячно в течение 2019-2021 гг.</t>
  </si>
  <si>
    <t>ежеквартально в течении 2019-2021 гг.</t>
  </si>
  <si>
    <t>2022 год</t>
  </si>
  <si>
    <t>2023год</t>
  </si>
  <si>
    <t>2024 год</t>
  </si>
  <si>
    <t>Итого 2019 - 2024 годы</t>
  </si>
  <si>
    <t>ежеквартально в течение 2019-2024 гг.</t>
  </si>
  <si>
    <t>постоянно в течение 2019-2024 гг.</t>
  </si>
  <si>
    <t>ежемесячно в течение 2019-2024 гг.</t>
  </si>
  <si>
    <t>постоянно в течении 2019-2024 гг.</t>
  </si>
  <si>
    <t>2019-2024</t>
  </si>
  <si>
    <t>к Программе оздоровления муниципальных финансов Олонецкого национального муниципального района на 2019-2024 годы</t>
  </si>
  <si>
    <t xml:space="preserve">Утвержден постановлением администрации Олонецкого национального муниципального района от 26 декабря 2019 года № 1150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</si>
</sst>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0"/>
      <name val="Arial"/>
      <family val="2"/>
      <charset val="204"/>
    </font>
    <font>
      <b/>
      <sz val="16"/>
      <name val="Times New Roman"/>
      <family val="1"/>
      <charset val="204"/>
    </font>
    <font>
      <sz val="14"/>
      <name val="Calibri"/>
      <family val="2"/>
      <scheme val="minor"/>
    </font>
    <font>
      <sz val="16"/>
      <name val="Times New Roman"/>
      <family val="1"/>
      <charset val="204"/>
    </font>
    <font>
      <sz val="14"/>
      <color theme="1"/>
      <name val="Times New Roman"/>
      <family val="1"/>
      <charset val="204"/>
    </font>
    <font>
      <sz val="14"/>
      <color rgb="FF000000"/>
      <name val="Times New Roman"/>
      <family val="1"/>
      <charset val="204"/>
    </font>
    <font>
      <sz val="16"/>
      <name val="Calibri"/>
      <family val="2"/>
      <scheme val="minor"/>
    </font>
    <font>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2" fillId="0" borderId="0"/>
    <xf numFmtId="0" fontId="5" fillId="0" borderId="0"/>
    <xf numFmtId="0" fontId="1" fillId="0" borderId="0"/>
  </cellStyleXfs>
  <cellXfs count="68">
    <xf numFmtId="0" fontId="0" fillId="0" borderId="0" xfId="0"/>
    <xf numFmtId="0" fontId="3" fillId="2" borderId="0" xfId="0" applyFont="1" applyFill="1" applyAlignment="1">
      <alignment horizontal="justify"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Alignment="1">
      <alignment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9" fillId="0" borderId="1" xfId="3" applyFont="1" applyFill="1" applyBorder="1" applyAlignment="1">
      <alignment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0" fontId="6" fillId="4" borderId="0" xfId="0" applyFont="1" applyFill="1" applyAlignment="1">
      <alignment horizontal="center" vertical="center" wrapText="1"/>
    </xf>
    <xf numFmtId="0" fontId="11" fillId="4" borderId="0" xfId="0" applyFont="1" applyFill="1" applyAlignment="1">
      <alignment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0" applyFont="1" applyBorder="1" applyAlignment="1">
      <alignment wrapText="1"/>
    </xf>
    <xf numFmtId="0" fontId="3"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2" borderId="1" xfId="0" applyFont="1" applyFill="1" applyBorder="1" applyAlignment="1">
      <alignment horizontal="left" vertical="top" wrapText="1"/>
    </xf>
    <xf numFmtId="49" fontId="4" fillId="2" borderId="1" xfId="0" applyNumberFormat="1"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6" fillId="4"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0" xfId="0" applyFont="1" applyFill="1" applyAlignment="1">
      <alignment horizontal="center" wrapText="1"/>
    </xf>
    <xf numFmtId="0" fontId="3" fillId="2" borderId="0" xfId="0" applyFont="1" applyFill="1" applyAlignment="1">
      <alignment horizontal="left" vertical="top" wrapText="1"/>
    </xf>
  </cellXfs>
  <cellStyles count="4">
    <cellStyle name="Обычный" xfId="0" builtinId="0"/>
    <cellStyle name="Обычный 2" xfId="2"/>
    <cellStyle name="Обычный 3" xfId="1"/>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view="pageBreakPreview" topLeftCell="D1" zoomScale="60" zoomScaleNormal="60" workbookViewId="0">
      <pane ySplit="2115"/>
      <selection activeCell="M4" sqref="M1:M1048576"/>
      <selection pane="bottomLeft" activeCell="I4" sqref="I4:L4"/>
    </sheetView>
  </sheetViews>
  <sheetFormatPr defaultColWidth="9.140625" defaultRowHeight="18.75" x14ac:dyDescent="0.25"/>
  <cols>
    <col min="1" max="1" width="8.5703125" style="41" customWidth="1"/>
    <col min="2" max="2" width="85.28515625" style="1" customWidth="1"/>
    <col min="3" max="3" width="44" style="1" customWidth="1"/>
    <col min="4" max="4" width="23" style="1" customWidth="1"/>
    <col min="5" max="5" width="21.85546875" style="1" customWidth="1"/>
    <col min="6" max="6" width="19.42578125" style="2" customWidth="1"/>
    <col min="7" max="11" width="15.28515625" style="2" customWidth="1"/>
    <col min="12" max="12" width="18.5703125" style="2" customWidth="1"/>
    <col min="13" max="13" width="104.85546875" style="2" customWidth="1"/>
    <col min="14" max="16384" width="9.140625" style="2"/>
  </cols>
  <sheetData>
    <row r="1" spans="1:18" ht="21" customHeight="1" x14ac:dyDescent="0.3">
      <c r="J1" s="66" t="s">
        <v>135</v>
      </c>
      <c r="K1" s="66"/>
      <c r="L1" s="66"/>
    </row>
    <row r="2" spans="1:18" ht="56.25" customHeight="1" x14ac:dyDescent="0.25">
      <c r="I2" s="67" t="s">
        <v>177</v>
      </c>
      <c r="J2" s="67"/>
      <c r="K2" s="67"/>
      <c r="L2" s="67"/>
    </row>
    <row r="3" spans="1:18" ht="56.25" customHeight="1" x14ac:dyDescent="0.25">
      <c r="I3" s="67" t="s">
        <v>176</v>
      </c>
      <c r="J3" s="67"/>
      <c r="K3" s="67"/>
      <c r="L3" s="67"/>
    </row>
    <row r="4" spans="1:18" ht="22.5" customHeight="1" x14ac:dyDescent="0.25">
      <c r="I4" s="67"/>
      <c r="J4" s="67"/>
      <c r="K4" s="67"/>
      <c r="L4" s="67"/>
    </row>
    <row r="5" spans="1:18" ht="30" customHeight="1" x14ac:dyDescent="0.25">
      <c r="A5" s="51" t="s">
        <v>120</v>
      </c>
      <c r="B5" s="51"/>
      <c r="C5" s="51"/>
      <c r="D5" s="51"/>
      <c r="E5" s="51"/>
      <c r="F5" s="51"/>
      <c r="G5" s="51"/>
      <c r="H5" s="51"/>
      <c r="I5" s="51"/>
      <c r="J5" s="51"/>
      <c r="K5" s="51"/>
      <c r="L5" s="51"/>
      <c r="M5" s="4"/>
      <c r="N5" s="4"/>
      <c r="O5" s="4"/>
      <c r="P5" s="4"/>
      <c r="Q5" s="4"/>
      <c r="R5" s="4"/>
    </row>
    <row r="6" spans="1:18" s="4" customFormat="1" x14ac:dyDescent="0.25">
      <c r="A6" s="52" t="s">
        <v>1</v>
      </c>
      <c r="B6" s="54" t="s">
        <v>2</v>
      </c>
      <c r="C6" s="54" t="s">
        <v>136</v>
      </c>
      <c r="D6" s="54" t="s">
        <v>72</v>
      </c>
      <c r="E6" s="54" t="s">
        <v>14</v>
      </c>
      <c r="F6" s="50" t="s">
        <v>73</v>
      </c>
      <c r="G6" s="50"/>
      <c r="H6" s="50"/>
      <c r="I6" s="50"/>
      <c r="J6" s="50"/>
      <c r="K6" s="50"/>
      <c r="L6" s="50"/>
      <c r="M6" s="50"/>
    </row>
    <row r="7" spans="1:18" s="4" customFormat="1" ht="51" customHeight="1" x14ac:dyDescent="0.25">
      <c r="A7" s="53"/>
      <c r="B7" s="55"/>
      <c r="C7" s="55"/>
      <c r="D7" s="55"/>
      <c r="E7" s="55"/>
      <c r="F7" s="3" t="s">
        <v>15</v>
      </c>
      <c r="G7" s="3" t="s">
        <v>16</v>
      </c>
      <c r="H7" s="3" t="s">
        <v>164</v>
      </c>
      <c r="I7" s="3" t="s">
        <v>167</v>
      </c>
      <c r="J7" s="3" t="s">
        <v>168</v>
      </c>
      <c r="K7" s="3" t="s">
        <v>169</v>
      </c>
      <c r="L7" s="3" t="s">
        <v>170</v>
      </c>
      <c r="M7" s="50"/>
    </row>
    <row r="8" spans="1:18" s="26" customFormat="1" ht="20.25" customHeight="1" x14ac:dyDescent="0.25">
      <c r="A8" s="42" t="s">
        <v>3</v>
      </c>
      <c r="B8" s="56" t="s">
        <v>5</v>
      </c>
      <c r="C8" s="57"/>
      <c r="D8" s="57"/>
      <c r="E8" s="57"/>
      <c r="F8" s="24">
        <f>F9+F11+F14+F20+F27+F34</f>
        <v>8665</v>
      </c>
      <c r="G8" s="24">
        <f t="shared" ref="G8:K8" si="0">G9+G11+G14+G20+G27+G34</f>
        <v>8850</v>
      </c>
      <c r="H8" s="24">
        <f t="shared" si="0"/>
        <v>8955</v>
      </c>
      <c r="I8" s="24">
        <f t="shared" si="0"/>
        <v>9075</v>
      </c>
      <c r="J8" s="24">
        <f t="shared" si="0"/>
        <v>9370</v>
      </c>
      <c r="K8" s="24">
        <f t="shared" si="0"/>
        <v>9865</v>
      </c>
      <c r="L8" s="24">
        <f>L9+L11+L14+L20+L27+L34</f>
        <v>54780</v>
      </c>
      <c r="M8" s="50"/>
      <c r="N8" s="25"/>
      <c r="O8" s="25"/>
      <c r="P8" s="25"/>
      <c r="Q8" s="25"/>
      <c r="R8" s="25"/>
    </row>
    <row r="9" spans="1:18" s="15" customFormat="1" ht="57.75" customHeight="1" x14ac:dyDescent="0.25">
      <c r="A9" s="40" t="s">
        <v>0</v>
      </c>
      <c r="B9" s="58" t="s">
        <v>84</v>
      </c>
      <c r="C9" s="59"/>
      <c r="D9" s="59"/>
      <c r="E9" s="60"/>
      <c r="F9" s="7">
        <f>F10</f>
        <v>200</v>
      </c>
      <c r="G9" s="7">
        <f t="shared" ref="G9:L9" si="1">G10</f>
        <v>220</v>
      </c>
      <c r="H9" s="7">
        <f t="shared" si="1"/>
        <v>240</v>
      </c>
      <c r="I9" s="7">
        <f t="shared" si="1"/>
        <v>260</v>
      </c>
      <c r="J9" s="7">
        <f t="shared" si="1"/>
        <v>280</v>
      </c>
      <c r="K9" s="7">
        <f t="shared" si="1"/>
        <v>300</v>
      </c>
      <c r="L9" s="7">
        <f t="shared" si="1"/>
        <v>1500</v>
      </c>
      <c r="M9" s="50"/>
      <c r="N9" s="14"/>
      <c r="O9" s="14"/>
      <c r="P9" s="14"/>
      <c r="Q9" s="14"/>
      <c r="R9" s="14"/>
    </row>
    <row r="10" spans="1:18" ht="86.25" customHeight="1" x14ac:dyDescent="0.25">
      <c r="A10" s="29" t="s">
        <v>158</v>
      </c>
      <c r="B10" s="5" t="s">
        <v>85</v>
      </c>
      <c r="C10" s="5"/>
      <c r="D10" s="16" t="s">
        <v>107</v>
      </c>
      <c r="E10" s="16" t="s">
        <v>171</v>
      </c>
      <c r="F10" s="3">
        <v>200</v>
      </c>
      <c r="G10" s="3">
        <v>220</v>
      </c>
      <c r="H10" s="3">
        <v>240</v>
      </c>
      <c r="I10" s="3">
        <v>260</v>
      </c>
      <c r="J10" s="3">
        <v>280</v>
      </c>
      <c r="K10" s="3">
        <v>300</v>
      </c>
      <c r="L10" s="35">
        <f>F10+G10+H10+I10+J10+K10</f>
        <v>1500</v>
      </c>
      <c r="M10" s="5"/>
      <c r="N10" s="4"/>
      <c r="O10" s="4"/>
      <c r="P10" s="4"/>
      <c r="Q10" s="4"/>
      <c r="R10" s="4"/>
    </row>
    <row r="11" spans="1:18" s="15" customFormat="1" x14ac:dyDescent="0.25">
      <c r="A11" s="43" t="s">
        <v>38</v>
      </c>
      <c r="B11" s="63" t="s">
        <v>86</v>
      </c>
      <c r="C11" s="64"/>
      <c r="D11" s="64"/>
      <c r="E11" s="65"/>
      <c r="F11" s="13">
        <f>F12+F13</f>
        <v>160</v>
      </c>
      <c r="G11" s="13">
        <f t="shared" ref="G11:K11" si="2">G12+G13</f>
        <v>160</v>
      </c>
      <c r="H11" s="13">
        <f t="shared" si="2"/>
        <v>160</v>
      </c>
      <c r="I11" s="13">
        <f t="shared" si="2"/>
        <v>160</v>
      </c>
      <c r="J11" s="13">
        <f t="shared" si="2"/>
        <v>160</v>
      </c>
      <c r="K11" s="13">
        <f t="shared" si="2"/>
        <v>160</v>
      </c>
      <c r="L11" s="49">
        <f>F11+G11+H11+I11+J11+K11</f>
        <v>960</v>
      </c>
      <c r="M11" s="12"/>
      <c r="N11" s="14"/>
      <c r="O11" s="14"/>
      <c r="P11" s="14"/>
      <c r="Q11" s="14"/>
      <c r="R11" s="14"/>
    </row>
    <row r="12" spans="1:18" s="15" customFormat="1" ht="152.25" customHeight="1" x14ac:dyDescent="0.25">
      <c r="A12" s="44" t="s">
        <v>41</v>
      </c>
      <c r="B12" s="6" t="s">
        <v>87</v>
      </c>
      <c r="C12" s="6"/>
      <c r="D12" s="18" t="s">
        <v>107</v>
      </c>
      <c r="E12" s="18" t="s">
        <v>116</v>
      </c>
      <c r="F12" s="13">
        <v>100</v>
      </c>
      <c r="G12" s="13">
        <v>100</v>
      </c>
      <c r="H12" s="13">
        <v>100</v>
      </c>
      <c r="I12" s="13">
        <v>100</v>
      </c>
      <c r="J12" s="13">
        <v>100</v>
      </c>
      <c r="K12" s="13">
        <v>100</v>
      </c>
      <c r="L12" s="46">
        <f>F12+G12+H12+I12+J12+K12</f>
        <v>600</v>
      </c>
      <c r="M12" s="6"/>
      <c r="N12" s="14"/>
      <c r="O12" s="14"/>
      <c r="P12" s="14"/>
      <c r="Q12" s="14"/>
      <c r="R12" s="14"/>
    </row>
    <row r="13" spans="1:18" s="15" customFormat="1" ht="222" customHeight="1" x14ac:dyDescent="0.25">
      <c r="A13" s="44" t="s">
        <v>42</v>
      </c>
      <c r="B13" s="6" t="s">
        <v>88</v>
      </c>
      <c r="C13" s="6"/>
      <c r="D13" s="18" t="s">
        <v>107</v>
      </c>
      <c r="E13" s="18" t="s">
        <v>116</v>
      </c>
      <c r="F13" s="13">
        <v>60</v>
      </c>
      <c r="G13" s="13">
        <v>60</v>
      </c>
      <c r="H13" s="13">
        <v>60</v>
      </c>
      <c r="I13" s="13">
        <v>60</v>
      </c>
      <c r="J13" s="13">
        <v>60</v>
      </c>
      <c r="K13" s="13">
        <v>60</v>
      </c>
      <c r="L13" s="48">
        <f>F13+G13+H13+I13+J13+K13</f>
        <v>360</v>
      </c>
      <c r="M13" s="6"/>
      <c r="N13" s="14"/>
      <c r="O13" s="14"/>
      <c r="P13" s="14"/>
      <c r="Q13" s="14"/>
      <c r="R13" s="14"/>
    </row>
    <row r="14" spans="1:18" s="15" customFormat="1" x14ac:dyDescent="0.25">
      <c r="A14" s="40" t="s">
        <v>58</v>
      </c>
      <c r="B14" s="58" t="s">
        <v>101</v>
      </c>
      <c r="C14" s="59"/>
      <c r="D14" s="59"/>
      <c r="E14" s="60"/>
      <c r="F14" s="7">
        <f t="shared" ref="F14:K14" si="3">F15+F16+F17+F19+F18</f>
        <v>550</v>
      </c>
      <c r="G14" s="7">
        <f t="shared" si="3"/>
        <v>585</v>
      </c>
      <c r="H14" s="7">
        <f t="shared" si="3"/>
        <v>640</v>
      </c>
      <c r="I14" s="7">
        <f t="shared" si="3"/>
        <v>690</v>
      </c>
      <c r="J14" s="7">
        <f t="shared" si="3"/>
        <v>745</v>
      </c>
      <c r="K14" s="7">
        <f t="shared" si="3"/>
        <v>795</v>
      </c>
      <c r="L14" s="48">
        <f t="shared" ref="L14:L34" si="4">F14+G14+H14+I14+J14+K14</f>
        <v>4005</v>
      </c>
      <c r="M14" s="12"/>
      <c r="N14" s="14"/>
      <c r="O14" s="14"/>
      <c r="P14" s="14"/>
      <c r="Q14" s="14"/>
      <c r="R14" s="14"/>
    </row>
    <row r="15" spans="1:18" s="15" customFormat="1" ht="303" customHeight="1" x14ac:dyDescent="0.25">
      <c r="A15" s="45" t="s">
        <v>60</v>
      </c>
      <c r="B15" s="6" t="s">
        <v>128</v>
      </c>
      <c r="C15" s="6"/>
      <c r="D15" s="18" t="s">
        <v>107</v>
      </c>
      <c r="E15" s="18" t="s">
        <v>172</v>
      </c>
      <c r="F15" s="13">
        <v>5</v>
      </c>
      <c r="G15" s="13">
        <v>5</v>
      </c>
      <c r="H15" s="13">
        <v>5</v>
      </c>
      <c r="I15" s="13">
        <v>5</v>
      </c>
      <c r="J15" s="13">
        <v>5</v>
      </c>
      <c r="K15" s="13">
        <v>5</v>
      </c>
      <c r="L15" s="48">
        <f t="shared" si="4"/>
        <v>30</v>
      </c>
      <c r="M15" s="6"/>
      <c r="N15" s="14"/>
      <c r="O15" s="14"/>
      <c r="P15" s="14"/>
      <c r="Q15" s="14"/>
      <c r="R15" s="14"/>
    </row>
    <row r="16" spans="1:18" ht="381.75" customHeight="1" x14ac:dyDescent="0.25">
      <c r="A16" s="29" t="s">
        <v>61</v>
      </c>
      <c r="B16" s="6" t="s">
        <v>129</v>
      </c>
      <c r="C16" s="6"/>
      <c r="D16" s="18" t="s">
        <v>107</v>
      </c>
      <c r="E16" s="18" t="s">
        <v>172</v>
      </c>
      <c r="F16" s="3">
        <v>15</v>
      </c>
      <c r="G16" s="3">
        <v>15</v>
      </c>
      <c r="H16" s="3">
        <v>15</v>
      </c>
      <c r="I16" s="3">
        <v>15</v>
      </c>
      <c r="J16" s="3">
        <v>15</v>
      </c>
      <c r="K16" s="3">
        <v>15</v>
      </c>
      <c r="L16" s="48">
        <f t="shared" si="4"/>
        <v>90</v>
      </c>
      <c r="M16" s="5"/>
      <c r="N16" s="4"/>
      <c r="O16" s="4"/>
      <c r="P16" s="4"/>
      <c r="Q16" s="4"/>
      <c r="R16" s="4"/>
    </row>
    <row r="17" spans="1:18" ht="54" customHeight="1" x14ac:dyDescent="0.25">
      <c r="A17" s="29" t="s">
        <v>62</v>
      </c>
      <c r="B17" s="19" t="s">
        <v>89</v>
      </c>
      <c r="C17" s="19"/>
      <c r="D17" s="18" t="s">
        <v>107</v>
      </c>
      <c r="E17" s="18" t="s">
        <v>172</v>
      </c>
      <c r="F17" s="3">
        <v>155</v>
      </c>
      <c r="G17" s="3">
        <v>155</v>
      </c>
      <c r="H17" s="3">
        <v>160</v>
      </c>
      <c r="I17" s="3">
        <v>160</v>
      </c>
      <c r="J17" s="3">
        <v>165</v>
      </c>
      <c r="K17" s="3">
        <v>165</v>
      </c>
      <c r="L17" s="48">
        <f t="shared" si="4"/>
        <v>960</v>
      </c>
      <c r="M17" s="38"/>
      <c r="N17" s="4"/>
      <c r="O17" s="4"/>
      <c r="P17" s="4"/>
      <c r="Q17" s="4"/>
      <c r="R17" s="4"/>
    </row>
    <row r="18" spans="1:18" ht="120.75" customHeight="1" x14ac:dyDescent="0.25">
      <c r="A18" s="29" t="s">
        <v>63</v>
      </c>
      <c r="B18" s="19" t="s">
        <v>102</v>
      </c>
      <c r="C18" s="19"/>
      <c r="D18" s="18" t="s">
        <v>107</v>
      </c>
      <c r="E18" s="18" t="s">
        <v>118</v>
      </c>
      <c r="F18" s="3">
        <v>55</v>
      </c>
      <c r="G18" s="3">
        <v>60</v>
      </c>
      <c r="H18" s="3">
        <v>60</v>
      </c>
      <c r="I18" s="3">
        <v>60</v>
      </c>
      <c r="J18" s="3">
        <v>60</v>
      </c>
      <c r="K18" s="3">
        <v>60</v>
      </c>
      <c r="L18" s="48">
        <f t="shared" si="4"/>
        <v>355</v>
      </c>
      <c r="M18" s="5"/>
      <c r="N18" s="4"/>
      <c r="O18" s="4"/>
      <c r="P18" s="4"/>
      <c r="Q18" s="4"/>
      <c r="R18" s="4"/>
    </row>
    <row r="19" spans="1:18" ht="56.25" x14ac:dyDescent="0.25">
      <c r="A19" s="29" t="s">
        <v>123</v>
      </c>
      <c r="B19" s="5" t="s">
        <v>80</v>
      </c>
      <c r="C19" s="5"/>
      <c r="D19" s="16" t="s">
        <v>107</v>
      </c>
      <c r="E19" s="16" t="s">
        <v>118</v>
      </c>
      <c r="F19" s="3">
        <v>320</v>
      </c>
      <c r="G19" s="3">
        <v>350</v>
      </c>
      <c r="H19" s="3">
        <v>400</v>
      </c>
      <c r="I19" s="3">
        <v>450</v>
      </c>
      <c r="J19" s="3">
        <v>500</v>
      </c>
      <c r="K19" s="3">
        <v>550</v>
      </c>
      <c r="L19" s="48">
        <f t="shared" si="4"/>
        <v>2570</v>
      </c>
      <c r="M19" s="5"/>
      <c r="N19" s="4"/>
      <c r="O19" s="4"/>
      <c r="P19" s="4"/>
      <c r="Q19" s="4"/>
      <c r="R19" s="4"/>
    </row>
    <row r="20" spans="1:18" ht="38.25" customHeight="1" x14ac:dyDescent="0.25">
      <c r="A20" s="40" t="s">
        <v>59</v>
      </c>
      <c r="B20" s="61" t="s">
        <v>100</v>
      </c>
      <c r="C20" s="61"/>
      <c r="D20" s="61"/>
      <c r="E20" s="61"/>
      <c r="F20" s="7">
        <f>F21+F23+F24+F25+F26+F22</f>
        <v>5755</v>
      </c>
      <c r="G20" s="7">
        <f>G21+G23+G24+G25+G26+G22</f>
        <v>5845</v>
      </c>
      <c r="H20" s="7">
        <f>H21+H23+H24+H25+H26+H22</f>
        <v>5855</v>
      </c>
      <c r="I20" s="7">
        <f t="shared" ref="I20:K20" si="5">I21+I23+I24+I25+I26+I22</f>
        <v>5905</v>
      </c>
      <c r="J20" s="7">
        <f t="shared" si="5"/>
        <v>5925</v>
      </c>
      <c r="K20" s="7">
        <f t="shared" si="5"/>
        <v>6085</v>
      </c>
      <c r="L20" s="48">
        <f t="shared" si="4"/>
        <v>35370</v>
      </c>
      <c r="M20" s="5"/>
      <c r="N20" s="4"/>
      <c r="O20" s="4"/>
      <c r="P20" s="4"/>
      <c r="Q20" s="4"/>
      <c r="R20" s="4"/>
    </row>
    <row r="21" spans="1:18" ht="85.5" customHeight="1" x14ac:dyDescent="0.25">
      <c r="A21" s="29" t="s">
        <v>67</v>
      </c>
      <c r="B21" s="20" t="s">
        <v>90</v>
      </c>
      <c r="C21" s="20"/>
      <c r="D21" s="6" t="s">
        <v>107</v>
      </c>
      <c r="E21" s="16" t="s">
        <v>118</v>
      </c>
      <c r="F21" s="3">
        <v>60</v>
      </c>
      <c r="G21" s="3">
        <v>70</v>
      </c>
      <c r="H21" s="3">
        <v>80</v>
      </c>
      <c r="I21" s="3">
        <v>100</v>
      </c>
      <c r="J21" s="3">
        <v>100</v>
      </c>
      <c r="K21" s="3">
        <v>150</v>
      </c>
      <c r="L21" s="48">
        <f t="shared" si="4"/>
        <v>560</v>
      </c>
      <c r="M21" s="36"/>
      <c r="N21" s="4"/>
      <c r="O21" s="4"/>
      <c r="P21" s="4"/>
      <c r="Q21" s="4"/>
      <c r="R21" s="4"/>
    </row>
    <row r="22" spans="1:18" ht="56.25" x14ac:dyDescent="0.25">
      <c r="A22" s="44" t="s">
        <v>68</v>
      </c>
      <c r="B22" s="5" t="s">
        <v>79</v>
      </c>
      <c r="C22" s="5"/>
      <c r="D22" s="6" t="s">
        <v>107</v>
      </c>
      <c r="E22" s="16" t="s">
        <v>118</v>
      </c>
      <c r="F22" s="3">
        <v>990</v>
      </c>
      <c r="G22" s="3">
        <v>1000</v>
      </c>
      <c r="H22" s="3">
        <v>1000</v>
      </c>
      <c r="I22" s="3">
        <v>1000</v>
      </c>
      <c r="J22" s="3">
        <v>1000</v>
      </c>
      <c r="K22" s="3">
        <v>1100</v>
      </c>
      <c r="L22" s="48">
        <f t="shared" si="4"/>
        <v>6090</v>
      </c>
      <c r="M22" s="37"/>
      <c r="N22" s="4"/>
      <c r="O22" s="4"/>
      <c r="P22" s="4"/>
      <c r="Q22" s="4"/>
      <c r="R22" s="4"/>
    </row>
    <row r="23" spans="1:18" ht="62.25" customHeight="1" x14ac:dyDescent="0.25">
      <c r="A23" s="44" t="s">
        <v>153</v>
      </c>
      <c r="B23" s="5" t="s">
        <v>91</v>
      </c>
      <c r="C23" s="5"/>
      <c r="D23" s="6" t="s">
        <v>107</v>
      </c>
      <c r="E23" s="16" t="s">
        <v>172</v>
      </c>
      <c r="F23" s="3">
        <v>5</v>
      </c>
      <c r="G23" s="3">
        <v>5</v>
      </c>
      <c r="H23" s="3">
        <v>5</v>
      </c>
      <c r="I23" s="3">
        <v>5</v>
      </c>
      <c r="J23" s="3">
        <v>5</v>
      </c>
      <c r="K23" s="3">
        <v>5</v>
      </c>
      <c r="L23" s="48">
        <f t="shared" si="4"/>
        <v>30</v>
      </c>
      <c r="M23" s="5"/>
      <c r="N23" s="4"/>
      <c r="O23" s="4"/>
      <c r="P23" s="4"/>
      <c r="Q23" s="4"/>
      <c r="R23" s="4"/>
    </row>
    <row r="24" spans="1:18" ht="88.5" customHeight="1" x14ac:dyDescent="0.25">
      <c r="A24" s="44" t="s">
        <v>154</v>
      </c>
      <c r="B24" s="5" t="s">
        <v>76</v>
      </c>
      <c r="C24" s="5"/>
      <c r="D24" s="5" t="s">
        <v>108</v>
      </c>
      <c r="E24" s="16" t="s">
        <v>118</v>
      </c>
      <c r="F24" s="3">
        <v>100</v>
      </c>
      <c r="G24" s="3">
        <v>120</v>
      </c>
      <c r="H24" s="3">
        <v>120</v>
      </c>
      <c r="I24" s="3">
        <v>150</v>
      </c>
      <c r="J24" s="3">
        <v>150</v>
      </c>
      <c r="K24" s="3">
        <v>150</v>
      </c>
      <c r="L24" s="48">
        <f t="shared" si="4"/>
        <v>790</v>
      </c>
      <c r="M24" s="5"/>
      <c r="N24" s="4"/>
      <c r="O24" s="4"/>
      <c r="P24" s="4"/>
      <c r="Q24" s="4"/>
      <c r="R24" s="4"/>
    </row>
    <row r="25" spans="1:18" ht="58.5" customHeight="1" x14ac:dyDescent="0.25">
      <c r="A25" s="44" t="s">
        <v>155</v>
      </c>
      <c r="B25" s="21" t="s">
        <v>92</v>
      </c>
      <c r="C25" s="21"/>
      <c r="D25" s="6" t="s">
        <v>107</v>
      </c>
      <c r="E25" s="16" t="s">
        <v>172</v>
      </c>
      <c r="F25" s="3">
        <v>845</v>
      </c>
      <c r="G25" s="3">
        <v>850</v>
      </c>
      <c r="H25" s="3">
        <v>850</v>
      </c>
      <c r="I25" s="3">
        <v>850</v>
      </c>
      <c r="J25" s="3">
        <v>870</v>
      </c>
      <c r="K25" s="3">
        <v>880</v>
      </c>
      <c r="L25" s="48">
        <f t="shared" si="4"/>
        <v>5145</v>
      </c>
      <c r="M25" s="36"/>
      <c r="N25" s="4"/>
      <c r="O25" s="4"/>
      <c r="P25" s="4"/>
      <c r="Q25" s="4"/>
      <c r="R25" s="4"/>
    </row>
    <row r="26" spans="1:18" ht="332.25" customHeight="1" x14ac:dyDescent="0.25">
      <c r="A26" s="44" t="s">
        <v>156</v>
      </c>
      <c r="B26" s="6" t="s">
        <v>103</v>
      </c>
      <c r="C26" s="6"/>
      <c r="D26" s="18" t="s">
        <v>107</v>
      </c>
      <c r="E26" s="16" t="s">
        <v>172</v>
      </c>
      <c r="F26" s="3">
        <v>3755</v>
      </c>
      <c r="G26" s="3">
        <v>3800</v>
      </c>
      <c r="H26" s="3">
        <v>3800</v>
      </c>
      <c r="I26" s="3">
        <v>3800</v>
      </c>
      <c r="J26" s="3">
        <v>3800</v>
      </c>
      <c r="K26" s="3">
        <v>3800</v>
      </c>
      <c r="L26" s="48">
        <f t="shared" si="4"/>
        <v>22755</v>
      </c>
      <c r="M26" s="36"/>
      <c r="N26" s="4"/>
      <c r="O26" s="4"/>
      <c r="P26" s="4"/>
      <c r="Q26" s="4"/>
      <c r="R26" s="4"/>
    </row>
    <row r="27" spans="1:18" x14ac:dyDescent="0.25">
      <c r="A27" s="43" t="s">
        <v>82</v>
      </c>
      <c r="B27" s="61" t="s">
        <v>81</v>
      </c>
      <c r="C27" s="61"/>
      <c r="D27" s="61"/>
      <c r="E27" s="61"/>
      <c r="F27" s="7">
        <f>F28+F31+F32+F29+F30+F33</f>
        <v>1510</v>
      </c>
      <c r="G27" s="7">
        <f t="shared" ref="G27:K27" si="6">G28+G31+G32+G29+G30+G33</f>
        <v>1550</v>
      </c>
      <c r="H27" s="7">
        <f t="shared" si="6"/>
        <v>1560</v>
      </c>
      <c r="I27" s="7">
        <f t="shared" si="6"/>
        <v>1560</v>
      </c>
      <c r="J27" s="7">
        <f t="shared" si="6"/>
        <v>1760</v>
      </c>
      <c r="K27" s="7">
        <f t="shared" si="6"/>
        <v>1975</v>
      </c>
      <c r="L27" s="48">
        <f t="shared" si="4"/>
        <v>9915</v>
      </c>
      <c r="M27" s="30"/>
      <c r="N27" s="4"/>
      <c r="O27" s="4"/>
      <c r="P27" s="4"/>
      <c r="Q27" s="4"/>
      <c r="R27" s="4"/>
    </row>
    <row r="28" spans="1:18" ht="201" customHeight="1" x14ac:dyDescent="0.25">
      <c r="A28" s="44" t="s">
        <v>96</v>
      </c>
      <c r="B28" s="6" t="s">
        <v>93</v>
      </c>
      <c r="C28" s="6"/>
      <c r="D28" s="18" t="s">
        <v>106</v>
      </c>
      <c r="E28" s="16" t="s">
        <v>173</v>
      </c>
      <c r="F28" s="3">
        <v>1060</v>
      </c>
      <c r="G28" s="3">
        <v>1100</v>
      </c>
      <c r="H28" s="3">
        <v>1100</v>
      </c>
      <c r="I28" s="3">
        <v>1100</v>
      </c>
      <c r="J28" s="3">
        <v>1300</v>
      </c>
      <c r="K28" s="3">
        <v>1500</v>
      </c>
      <c r="L28" s="48">
        <f t="shared" si="4"/>
        <v>7160</v>
      </c>
      <c r="M28" s="5"/>
      <c r="N28" s="4"/>
      <c r="O28" s="4"/>
      <c r="P28" s="4"/>
      <c r="Q28" s="4"/>
      <c r="R28" s="4"/>
    </row>
    <row r="29" spans="1:18" ht="122.25" hidden="1" customHeight="1" x14ac:dyDescent="0.3">
      <c r="A29" s="44" t="s">
        <v>97</v>
      </c>
      <c r="B29" s="5" t="s">
        <v>78</v>
      </c>
      <c r="C29" s="5"/>
      <c r="D29" s="18" t="s">
        <v>106</v>
      </c>
      <c r="E29" s="16" t="s">
        <v>165</v>
      </c>
      <c r="F29" s="3"/>
      <c r="G29" s="17"/>
      <c r="H29" s="17"/>
      <c r="I29" s="47"/>
      <c r="J29" s="47"/>
      <c r="K29" s="47"/>
      <c r="L29" s="48">
        <f t="shared" si="4"/>
        <v>0</v>
      </c>
      <c r="M29" s="31"/>
      <c r="N29" s="4"/>
      <c r="O29" s="4"/>
      <c r="P29" s="4"/>
      <c r="Q29" s="4"/>
      <c r="R29" s="4"/>
    </row>
    <row r="30" spans="1:18" ht="72.75" hidden="1" customHeight="1" x14ac:dyDescent="0.25">
      <c r="A30" s="44" t="s">
        <v>157</v>
      </c>
      <c r="B30" s="22" t="s">
        <v>94</v>
      </c>
      <c r="C30" s="22"/>
      <c r="D30" s="18" t="s">
        <v>122</v>
      </c>
      <c r="E30" s="16" t="s">
        <v>165</v>
      </c>
      <c r="F30" s="3"/>
      <c r="G30" s="17"/>
      <c r="H30" s="17"/>
      <c r="I30" s="47"/>
      <c r="J30" s="47"/>
      <c r="K30" s="47"/>
      <c r="L30" s="48">
        <f t="shared" si="4"/>
        <v>0</v>
      </c>
      <c r="M30" s="5"/>
      <c r="N30" s="4"/>
      <c r="O30" s="4"/>
      <c r="P30" s="4"/>
      <c r="Q30" s="4"/>
      <c r="R30" s="4"/>
    </row>
    <row r="31" spans="1:18" ht="101.25" customHeight="1" x14ac:dyDescent="0.25">
      <c r="A31" s="44" t="s">
        <v>97</v>
      </c>
      <c r="B31" s="32" t="s">
        <v>95</v>
      </c>
      <c r="C31" s="32"/>
      <c r="D31" s="16" t="s">
        <v>109</v>
      </c>
      <c r="E31" s="16" t="s">
        <v>173</v>
      </c>
      <c r="F31" s="3">
        <v>150</v>
      </c>
      <c r="G31" s="3">
        <v>150</v>
      </c>
      <c r="H31" s="3">
        <v>150</v>
      </c>
      <c r="I31" s="3">
        <v>150</v>
      </c>
      <c r="J31" s="3">
        <v>150</v>
      </c>
      <c r="K31" s="3">
        <v>150</v>
      </c>
      <c r="L31" s="48">
        <f t="shared" si="4"/>
        <v>900</v>
      </c>
      <c r="M31" s="5"/>
      <c r="N31" s="4"/>
      <c r="O31" s="4"/>
      <c r="P31" s="4"/>
      <c r="Q31" s="4"/>
      <c r="R31" s="4"/>
    </row>
    <row r="32" spans="1:18" ht="114.75" customHeight="1" x14ac:dyDescent="0.25">
      <c r="A32" s="44" t="s">
        <v>98</v>
      </c>
      <c r="B32" s="33" t="s">
        <v>104</v>
      </c>
      <c r="C32" s="33"/>
      <c r="D32" s="16" t="s">
        <v>107</v>
      </c>
      <c r="E32" s="5" t="s">
        <v>118</v>
      </c>
      <c r="F32" s="3">
        <v>145</v>
      </c>
      <c r="G32" s="3">
        <v>145</v>
      </c>
      <c r="H32" s="3">
        <v>150</v>
      </c>
      <c r="I32" s="3">
        <v>150</v>
      </c>
      <c r="J32" s="3">
        <v>150</v>
      </c>
      <c r="K32" s="3">
        <v>160</v>
      </c>
      <c r="L32" s="48">
        <f t="shared" si="4"/>
        <v>900</v>
      </c>
      <c r="M32" s="5"/>
      <c r="N32" s="4"/>
      <c r="O32" s="4"/>
      <c r="P32" s="4"/>
      <c r="Q32" s="4"/>
      <c r="R32" s="4"/>
    </row>
    <row r="33" spans="1:18" ht="90.75" customHeight="1" x14ac:dyDescent="0.25">
      <c r="A33" s="44" t="s">
        <v>159</v>
      </c>
      <c r="B33" s="32" t="s">
        <v>105</v>
      </c>
      <c r="C33" s="32"/>
      <c r="D33" s="16" t="s">
        <v>124</v>
      </c>
      <c r="E33" s="5" t="s">
        <v>118</v>
      </c>
      <c r="F33" s="3">
        <v>155</v>
      </c>
      <c r="G33" s="3">
        <v>155</v>
      </c>
      <c r="H33" s="3">
        <v>160</v>
      </c>
      <c r="I33" s="3">
        <v>160</v>
      </c>
      <c r="J33" s="3">
        <v>160</v>
      </c>
      <c r="K33" s="3">
        <v>165</v>
      </c>
      <c r="L33" s="48">
        <f t="shared" si="4"/>
        <v>955</v>
      </c>
      <c r="M33" s="5"/>
      <c r="N33" s="4"/>
      <c r="O33" s="4"/>
      <c r="P33" s="4"/>
      <c r="Q33" s="4"/>
      <c r="R33" s="4"/>
    </row>
    <row r="34" spans="1:18" ht="71.25" customHeight="1" x14ac:dyDescent="0.25">
      <c r="A34" s="40" t="s">
        <v>99</v>
      </c>
      <c r="B34" s="58" t="s">
        <v>83</v>
      </c>
      <c r="C34" s="59"/>
      <c r="D34" s="59"/>
      <c r="E34" s="60"/>
      <c r="F34" s="7">
        <v>490</v>
      </c>
      <c r="G34" s="7">
        <v>490</v>
      </c>
      <c r="H34" s="7">
        <v>500</v>
      </c>
      <c r="I34" s="7">
        <v>500</v>
      </c>
      <c r="J34" s="7">
        <v>500</v>
      </c>
      <c r="K34" s="7">
        <v>550</v>
      </c>
      <c r="L34" s="48">
        <f t="shared" si="4"/>
        <v>3030</v>
      </c>
      <c r="M34" s="5"/>
      <c r="N34" s="4"/>
      <c r="O34" s="4"/>
      <c r="P34" s="4"/>
      <c r="Q34" s="4"/>
      <c r="R34" s="4"/>
    </row>
    <row r="35" spans="1:18" s="28" customFormat="1" ht="21" x14ac:dyDescent="0.35">
      <c r="A35" s="42" t="s">
        <v>4</v>
      </c>
      <c r="B35" s="62" t="s">
        <v>6</v>
      </c>
      <c r="C35" s="62"/>
      <c r="D35" s="62"/>
      <c r="E35" s="62"/>
      <c r="F35" s="24">
        <f>F36+F40+F59+F69</f>
        <v>15809</v>
      </c>
      <c r="G35" s="24">
        <f>G36+G40+G59+G69</f>
        <v>15059</v>
      </c>
      <c r="H35" s="24">
        <f>H36+H40+H59+H69</f>
        <v>15239</v>
      </c>
      <c r="I35" s="24">
        <f t="shared" ref="I35:K35" si="7">I36+I40+I59+I69</f>
        <v>15865</v>
      </c>
      <c r="J35" s="24">
        <f t="shared" si="7"/>
        <v>16488</v>
      </c>
      <c r="K35" s="24">
        <f t="shared" si="7"/>
        <v>17108</v>
      </c>
      <c r="L35" s="24">
        <f>L36+L40+L59+L69</f>
        <v>88788</v>
      </c>
      <c r="M35" s="23"/>
      <c r="N35" s="27"/>
      <c r="O35" s="27"/>
      <c r="P35" s="27"/>
      <c r="Q35" s="27"/>
      <c r="R35" s="27"/>
    </row>
    <row r="36" spans="1:18" s="11" customFormat="1" x14ac:dyDescent="0.3">
      <c r="A36" s="40" t="s">
        <v>0</v>
      </c>
      <c r="B36" s="58" t="s">
        <v>7</v>
      </c>
      <c r="C36" s="59"/>
      <c r="D36" s="59"/>
      <c r="E36" s="60"/>
      <c r="F36" s="7">
        <f>SUM(F37:F39)</f>
        <v>2260</v>
      </c>
      <c r="G36" s="7">
        <f>SUM(G37:G39)</f>
        <v>2260</v>
      </c>
      <c r="H36" s="7">
        <f>SUM(H37:H39)</f>
        <v>2260</v>
      </c>
      <c r="I36" s="7">
        <f t="shared" ref="I36:K36" si="8">SUM(I37:I39)</f>
        <v>2260</v>
      </c>
      <c r="J36" s="7">
        <f t="shared" si="8"/>
        <v>2260</v>
      </c>
      <c r="K36" s="7">
        <f t="shared" si="8"/>
        <v>2260</v>
      </c>
      <c r="L36" s="7">
        <f>SUM(L37:L39)</f>
        <v>6780</v>
      </c>
      <c r="M36" s="8"/>
      <c r="N36" s="9"/>
      <c r="O36" s="9"/>
      <c r="P36" s="9"/>
      <c r="Q36" s="9"/>
      <c r="R36" s="9"/>
    </row>
    <row r="37" spans="1:18" ht="93.75" x14ac:dyDescent="0.25">
      <c r="A37" s="29" t="s">
        <v>8</v>
      </c>
      <c r="B37" s="5" t="s">
        <v>13</v>
      </c>
      <c r="C37" s="5" t="s">
        <v>138</v>
      </c>
      <c r="D37" s="16" t="s">
        <v>110</v>
      </c>
      <c r="E37" s="5"/>
      <c r="F37" s="3">
        <v>2260</v>
      </c>
      <c r="G37" s="3">
        <v>2260</v>
      </c>
      <c r="H37" s="3">
        <v>2260</v>
      </c>
      <c r="I37" s="3">
        <v>2260</v>
      </c>
      <c r="J37" s="3">
        <v>2260</v>
      </c>
      <c r="K37" s="3">
        <v>2260</v>
      </c>
      <c r="L37" s="3">
        <f>F37+G37+H37</f>
        <v>6780</v>
      </c>
      <c r="M37" s="3"/>
    </row>
    <row r="38" spans="1:18" ht="168.75" hidden="1" customHeight="1" x14ac:dyDescent="0.25">
      <c r="A38" s="29" t="s">
        <v>160</v>
      </c>
      <c r="B38" s="6" t="s">
        <v>37</v>
      </c>
      <c r="C38" s="6" t="s">
        <v>137</v>
      </c>
      <c r="D38" s="18" t="s">
        <v>110</v>
      </c>
      <c r="E38" s="16"/>
      <c r="F38" s="3"/>
      <c r="G38" s="3"/>
      <c r="H38" s="3"/>
      <c r="I38" s="3"/>
      <c r="J38" s="3"/>
      <c r="K38" s="3"/>
      <c r="L38" s="3">
        <f t="shared" ref="L38:L39" si="9">F38+G38+H38</f>
        <v>0</v>
      </c>
      <c r="M38" s="3"/>
    </row>
    <row r="39" spans="1:18" ht="101.25" hidden="1" customHeight="1" x14ac:dyDescent="0.25">
      <c r="A39" s="29" t="s">
        <v>161</v>
      </c>
      <c r="B39" s="5" t="s">
        <v>23</v>
      </c>
      <c r="C39" s="5" t="s">
        <v>139</v>
      </c>
      <c r="D39" s="16" t="s">
        <v>111</v>
      </c>
      <c r="E39" s="39"/>
      <c r="F39" s="3"/>
      <c r="G39" s="3"/>
      <c r="H39" s="3"/>
      <c r="I39" s="3"/>
      <c r="J39" s="3"/>
      <c r="K39" s="3"/>
      <c r="L39" s="3">
        <f t="shared" si="9"/>
        <v>0</v>
      </c>
      <c r="M39" s="3"/>
    </row>
    <row r="40" spans="1:18" s="10" customFormat="1" x14ac:dyDescent="0.25">
      <c r="A40" s="40" t="s">
        <v>38</v>
      </c>
      <c r="B40" s="61" t="s">
        <v>12</v>
      </c>
      <c r="C40" s="61"/>
      <c r="D40" s="61"/>
      <c r="E40" s="61"/>
      <c r="F40" s="7">
        <f>SUM(F41:F50)</f>
        <v>6149</v>
      </c>
      <c r="G40" s="7">
        <f t="shared" ref="G40:K40" si="10">SUM(G41:G50)</f>
        <v>9799</v>
      </c>
      <c r="H40" s="7">
        <f t="shared" si="10"/>
        <v>9979</v>
      </c>
      <c r="I40" s="7">
        <f t="shared" si="10"/>
        <v>10605</v>
      </c>
      <c r="J40" s="7">
        <f t="shared" si="10"/>
        <v>11228</v>
      </c>
      <c r="K40" s="7">
        <f t="shared" si="10"/>
        <v>11848</v>
      </c>
      <c r="L40" s="7">
        <f t="shared" ref="L40" si="11">SUM(L41:L57)</f>
        <v>59608</v>
      </c>
      <c r="M40" s="7"/>
    </row>
    <row r="41" spans="1:18" ht="75" x14ac:dyDescent="0.25">
      <c r="A41" s="29" t="s">
        <v>41</v>
      </c>
      <c r="B41" s="6" t="s">
        <v>35</v>
      </c>
      <c r="C41" s="6" t="s">
        <v>140</v>
      </c>
      <c r="D41" s="18" t="s">
        <v>112</v>
      </c>
      <c r="E41" s="16" t="s">
        <v>118</v>
      </c>
      <c r="F41" s="3">
        <v>393</v>
      </c>
      <c r="G41" s="3">
        <v>882</v>
      </c>
      <c r="H41" s="3">
        <v>882</v>
      </c>
      <c r="I41" s="3">
        <v>881</v>
      </c>
      <c r="J41" s="3">
        <v>881</v>
      </c>
      <c r="K41" s="3">
        <v>881</v>
      </c>
      <c r="L41" s="3">
        <f>SUM(F41:K41)</f>
        <v>4800</v>
      </c>
      <c r="M41" s="3"/>
    </row>
    <row r="42" spans="1:18" ht="150" x14ac:dyDescent="0.25">
      <c r="A42" s="29" t="s">
        <v>42</v>
      </c>
      <c r="B42" s="6" t="s">
        <v>24</v>
      </c>
      <c r="C42" s="6" t="s">
        <v>143</v>
      </c>
      <c r="D42" s="18" t="s">
        <v>113</v>
      </c>
      <c r="E42" s="16" t="s">
        <v>118</v>
      </c>
      <c r="F42" s="3">
        <v>520</v>
      </c>
      <c r="G42" s="3">
        <v>500</v>
      </c>
      <c r="H42" s="3">
        <v>500</v>
      </c>
      <c r="I42" s="3">
        <v>500</v>
      </c>
      <c r="J42" s="3">
        <v>500</v>
      </c>
      <c r="K42" s="3">
        <v>500</v>
      </c>
      <c r="L42" s="3">
        <f t="shared" ref="L42:L50" si="12">SUM(F42:K42)</f>
        <v>3020</v>
      </c>
      <c r="M42" s="3"/>
    </row>
    <row r="43" spans="1:18" ht="75" x14ac:dyDescent="0.25">
      <c r="A43" s="29" t="s">
        <v>43</v>
      </c>
      <c r="B43" s="5" t="s">
        <v>22</v>
      </c>
      <c r="C43" s="5"/>
      <c r="D43" s="16" t="s">
        <v>107</v>
      </c>
      <c r="E43" s="16" t="s">
        <v>118</v>
      </c>
      <c r="F43" s="3">
        <v>1250</v>
      </c>
      <c r="G43" s="3">
        <v>2630</v>
      </c>
      <c r="H43" s="3">
        <v>2630</v>
      </c>
      <c r="I43" s="3">
        <v>2630</v>
      </c>
      <c r="J43" s="3">
        <v>2630</v>
      </c>
      <c r="K43" s="3">
        <v>2630</v>
      </c>
      <c r="L43" s="3">
        <f t="shared" si="12"/>
        <v>14400</v>
      </c>
      <c r="M43" s="3"/>
    </row>
    <row r="44" spans="1:18" ht="93.75" x14ac:dyDescent="0.25">
      <c r="A44" s="29" t="s">
        <v>162</v>
      </c>
      <c r="B44" s="5" t="s">
        <v>31</v>
      </c>
      <c r="C44" s="5" t="s">
        <v>141</v>
      </c>
      <c r="D44" s="16" t="s">
        <v>112</v>
      </c>
      <c r="E44" s="16" t="s">
        <v>118</v>
      </c>
      <c r="F44" s="3">
        <v>130</v>
      </c>
      <c r="G44" s="3">
        <v>390</v>
      </c>
      <c r="H44" s="3"/>
      <c r="I44" s="3"/>
      <c r="J44" s="3"/>
      <c r="K44" s="3"/>
      <c r="L44" s="3">
        <f t="shared" si="12"/>
        <v>520</v>
      </c>
      <c r="M44" s="3"/>
    </row>
    <row r="45" spans="1:18" ht="75" x14ac:dyDescent="0.25">
      <c r="A45" s="29" t="s">
        <v>44</v>
      </c>
      <c r="B45" s="5" t="s">
        <v>125</v>
      </c>
      <c r="C45" s="5" t="s">
        <v>142</v>
      </c>
      <c r="D45" s="16" t="s">
        <v>112</v>
      </c>
      <c r="E45" s="16" t="s">
        <v>118</v>
      </c>
      <c r="F45" s="3">
        <v>1530</v>
      </c>
      <c r="G45" s="3">
        <v>1394</v>
      </c>
      <c r="H45" s="3">
        <v>1394</v>
      </c>
      <c r="I45" s="3">
        <v>1394</v>
      </c>
      <c r="J45" s="3">
        <v>1394</v>
      </c>
      <c r="K45" s="3">
        <v>1394</v>
      </c>
      <c r="L45" s="3">
        <f t="shared" si="12"/>
        <v>8500</v>
      </c>
      <c r="M45" s="3"/>
    </row>
    <row r="46" spans="1:18" ht="112.5" x14ac:dyDescent="0.25">
      <c r="A46" s="29" t="s">
        <v>45</v>
      </c>
      <c r="B46" s="6" t="s">
        <v>36</v>
      </c>
      <c r="C46" s="6" t="s">
        <v>144</v>
      </c>
      <c r="D46" s="18" t="s">
        <v>112</v>
      </c>
      <c r="E46" s="16" t="s">
        <v>175</v>
      </c>
      <c r="F46" s="3">
        <v>880</v>
      </c>
      <c r="G46" s="3">
        <v>1460</v>
      </c>
      <c r="H46" s="3">
        <v>2030</v>
      </c>
      <c r="I46" s="3">
        <v>2657</v>
      </c>
      <c r="J46" s="3">
        <v>3280</v>
      </c>
      <c r="K46" s="3">
        <v>3900</v>
      </c>
      <c r="L46" s="3">
        <f t="shared" si="12"/>
        <v>14207</v>
      </c>
      <c r="M46" s="34"/>
    </row>
    <row r="47" spans="1:18" ht="338.25" customHeight="1" x14ac:dyDescent="0.25">
      <c r="A47" s="29" t="s">
        <v>163</v>
      </c>
      <c r="B47" s="5" t="s">
        <v>151</v>
      </c>
      <c r="C47" s="5" t="s">
        <v>49</v>
      </c>
      <c r="D47" s="16" t="s">
        <v>112</v>
      </c>
      <c r="E47" s="5" t="s">
        <v>118</v>
      </c>
      <c r="F47" s="3">
        <v>1446</v>
      </c>
      <c r="G47" s="3">
        <v>2543</v>
      </c>
      <c r="H47" s="3">
        <v>2543</v>
      </c>
      <c r="I47" s="3">
        <v>2543</v>
      </c>
      <c r="J47" s="3">
        <v>2543</v>
      </c>
      <c r="K47" s="3">
        <v>2543</v>
      </c>
      <c r="L47" s="3">
        <f t="shared" si="12"/>
        <v>14161</v>
      </c>
      <c r="M47" s="3"/>
    </row>
    <row r="48" spans="1:18" ht="241.5" hidden="1" customHeight="1" x14ac:dyDescent="0.25">
      <c r="A48" s="29" t="s">
        <v>48</v>
      </c>
      <c r="B48" s="5" t="s">
        <v>145</v>
      </c>
      <c r="C48" s="5" t="s">
        <v>146</v>
      </c>
      <c r="D48" s="16" t="s">
        <v>112</v>
      </c>
      <c r="E48" s="5" t="s">
        <v>118</v>
      </c>
      <c r="F48" s="3" t="s">
        <v>147</v>
      </c>
      <c r="G48" s="3" t="s">
        <v>148</v>
      </c>
      <c r="H48" s="3" t="s">
        <v>149</v>
      </c>
      <c r="I48" s="3"/>
      <c r="J48" s="3"/>
      <c r="K48" s="3"/>
      <c r="L48" s="3">
        <f t="shared" si="12"/>
        <v>0</v>
      </c>
      <c r="M48" s="3"/>
    </row>
    <row r="49" spans="1:13" ht="75" hidden="1" x14ac:dyDescent="0.25">
      <c r="A49" s="29" t="s">
        <v>46</v>
      </c>
      <c r="B49" s="6" t="s">
        <v>39</v>
      </c>
      <c r="C49" s="6" t="s">
        <v>150</v>
      </c>
      <c r="D49" s="18" t="s">
        <v>112</v>
      </c>
      <c r="E49" s="5" t="s">
        <v>118</v>
      </c>
      <c r="F49" s="3"/>
      <c r="G49" s="3"/>
      <c r="H49" s="3"/>
      <c r="I49" s="3"/>
      <c r="J49" s="3"/>
      <c r="K49" s="3"/>
      <c r="L49" s="3">
        <f t="shared" si="12"/>
        <v>0</v>
      </c>
      <c r="M49" s="3"/>
    </row>
    <row r="50" spans="1:13" ht="75" hidden="1" x14ac:dyDescent="0.25">
      <c r="A50" s="29" t="s">
        <v>47</v>
      </c>
      <c r="B50" s="6" t="s">
        <v>152</v>
      </c>
      <c r="C50" s="6" t="s">
        <v>40</v>
      </c>
      <c r="D50" s="18" t="s">
        <v>112</v>
      </c>
      <c r="E50" s="16" t="s">
        <v>118</v>
      </c>
      <c r="F50" s="3"/>
      <c r="G50" s="3"/>
      <c r="H50" s="3"/>
      <c r="I50" s="3"/>
      <c r="J50" s="3"/>
      <c r="K50" s="3"/>
      <c r="L50" s="3">
        <f t="shared" si="12"/>
        <v>0</v>
      </c>
      <c r="M50" s="3"/>
    </row>
    <row r="51" spans="1:13" ht="56.25" hidden="1" x14ac:dyDescent="0.25">
      <c r="A51" s="29" t="s">
        <v>48</v>
      </c>
      <c r="B51" s="5" t="s">
        <v>74</v>
      </c>
      <c r="C51" s="5"/>
      <c r="D51" s="16" t="s">
        <v>112</v>
      </c>
      <c r="E51" s="16" t="s">
        <v>121</v>
      </c>
      <c r="F51" s="3"/>
      <c r="G51" s="3"/>
      <c r="H51" s="3"/>
      <c r="I51" s="3"/>
      <c r="J51" s="3"/>
      <c r="K51" s="3"/>
      <c r="L51" s="3">
        <f t="shared" ref="L51:L58" si="13">F51+G51+H51</f>
        <v>0</v>
      </c>
      <c r="M51" s="3"/>
    </row>
    <row r="52" spans="1:13" ht="56.25" hidden="1" x14ac:dyDescent="0.25">
      <c r="A52" s="29" t="s">
        <v>50</v>
      </c>
      <c r="B52" s="5" t="s">
        <v>75</v>
      </c>
      <c r="C52" s="5"/>
      <c r="D52" s="16" t="s">
        <v>112</v>
      </c>
      <c r="E52" s="16">
        <v>2018</v>
      </c>
      <c r="F52" s="3"/>
      <c r="G52" s="3"/>
      <c r="H52" s="3"/>
      <c r="I52" s="3"/>
      <c r="J52" s="3"/>
      <c r="K52" s="3"/>
      <c r="L52" s="3">
        <f t="shared" si="13"/>
        <v>0</v>
      </c>
      <c r="M52" s="3"/>
    </row>
    <row r="53" spans="1:13" ht="105.75" hidden="1" customHeight="1" x14ac:dyDescent="0.25">
      <c r="A53" s="29" t="s">
        <v>51</v>
      </c>
      <c r="B53" s="5" t="s">
        <v>126</v>
      </c>
      <c r="C53" s="5"/>
      <c r="D53" s="16"/>
      <c r="E53" s="16"/>
      <c r="F53" s="3"/>
      <c r="G53" s="3"/>
      <c r="H53" s="3"/>
      <c r="I53" s="3"/>
      <c r="J53" s="3"/>
      <c r="K53" s="3"/>
      <c r="L53" s="3">
        <f t="shared" si="13"/>
        <v>0</v>
      </c>
      <c r="M53" s="34"/>
    </row>
    <row r="54" spans="1:13" ht="56.25" hidden="1" x14ac:dyDescent="0.25">
      <c r="A54" s="29" t="s">
        <v>52</v>
      </c>
      <c r="B54" s="5" t="s">
        <v>34</v>
      </c>
      <c r="C54" s="5"/>
      <c r="D54" s="16" t="s">
        <v>112</v>
      </c>
      <c r="E54" s="16"/>
      <c r="F54" s="3"/>
      <c r="G54" s="3"/>
      <c r="H54" s="3"/>
      <c r="I54" s="3"/>
      <c r="J54" s="3"/>
      <c r="K54" s="3"/>
      <c r="L54" s="3">
        <f t="shared" si="13"/>
        <v>0</v>
      </c>
      <c r="M54" s="3"/>
    </row>
    <row r="55" spans="1:13" ht="52.5" hidden="1" customHeight="1" x14ac:dyDescent="0.25">
      <c r="A55" s="29" t="s">
        <v>53</v>
      </c>
      <c r="B55" s="5" t="s">
        <v>77</v>
      </c>
      <c r="C55" s="5"/>
      <c r="D55" s="16" t="s">
        <v>112</v>
      </c>
      <c r="E55" s="16"/>
      <c r="F55" s="3"/>
      <c r="G55" s="3"/>
      <c r="H55" s="3"/>
      <c r="I55" s="3"/>
      <c r="J55" s="3"/>
      <c r="K55" s="3"/>
      <c r="L55" s="3">
        <f t="shared" si="13"/>
        <v>0</v>
      </c>
      <c r="M55" s="3"/>
    </row>
    <row r="56" spans="1:13" ht="56.25" hidden="1" x14ac:dyDescent="0.25">
      <c r="A56" s="29" t="s">
        <v>54</v>
      </c>
      <c r="B56" s="5" t="s">
        <v>21</v>
      </c>
      <c r="C56" s="5"/>
      <c r="D56" s="16" t="s">
        <v>112</v>
      </c>
      <c r="E56" s="16" t="s">
        <v>118</v>
      </c>
      <c r="F56" s="3"/>
      <c r="G56" s="3"/>
      <c r="H56" s="3"/>
      <c r="I56" s="3"/>
      <c r="J56" s="3"/>
      <c r="K56" s="3"/>
      <c r="L56" s="3">
        <f t="shared" si="13"/>
        <v>0</v>
      </c>
      <c r="M56" s="34"/>
    </row>
    <row r="57" spans="1:13" ht="56.25" hidden="1" x14ac:dyDescent="0.25">
      <c r="A57" s="29" t="s">
        <v>55</v>
      </c>
      <c r="B57" s="5" t="s">
        <v>25</v>
      </c>
      <c r="C57" s="5"/>
      <c r="D57" s="16" t="s">
        <v>112</v>
      </c>
      <c r="E57" s="5"/>
      <c r="F57" s="3"/>
      <c r="G57" s="3"/>
      <c r="H57" s="3"/>
      <c r="I57" s="3"/>
      <c r="J57" s="3"/>
      <c r="K57" s="3"/>
      <c r="L57" s="3">
        <f t="shared" si="13"/>
        <v>0</v>
      </c>
      <c r="M57" s="3"/>
    </row>
    <row r="58" spans="1:13" ht="56.25" hidden="1" x14ac:dyDescent="0.25">
      <c r="A58" s="29" t="s">
        <v>56</v>
      </c>
      <c r="B58" s="6" t="s">
        <v>26</v>
      </c>
      <c r="C58" s="6"/>
      <c r="D58" s="16" t="s">
        <v>112</v>
      </c>
      <c r="E58" s="5"/>
      <c r="F58" s="3"/>
      <c r="G58" s="3"/>
      <c r="H58" s="3"/>
      <c r="I58" s="3"/>
      <c r="J58" s="3"/>
      <c r="K58" s="3"/>
      <c r="L58" s="3">
        <f t="shared" si="13"/>
        <v>0</v>
      </c>
      <c r="M58" s="3"/>
    </row>
    <row r="59" spans="1:13" s="10" customFormat="1" x14ac:dyDescent="0.25">
      <c r="A59" s="40" t="s">
        <v>58</v>
      </c>
      <c r="B59" s="58" t="s">
        <v>19</v>
      </c>
      <c r="C59" s="59"/>
      <c r="D59" s="59"/>
      <c r="E59" s="60"/>
      <c r="F59" s="7">
        <f>SUM(F60:F68)</f>
        <v>7400</v>
      </c>
      <c r="G59" s="7">
        <f t="shared" ref="G59:K59" si="14">SUM(G60:G68)</f>
        <v>3000</v>
      </c>
      <c r="H59" s="7">
        <f t="shared" si="14"/>
        <v>3000</v>
      </c>
      <c r="I59" s="7">
        <f t="shared" si="14"/>
        <v>3000</v>
      </c>
      <c r="J59" s="7">
        <f t="shared" si="14"/>
        <v>3000</v>
      </c>
      <c r="K59" s="7">
        <f t="shared" si="14"/>
        <v>3000</v>
      </c>
      <c r="L59" s="7">
        <f>L60</f>
        <v>22400</v>
      </c>
      <c r="M59" s="7"/>
    </row>
    <row r="60" spans="1:13" ht="121.5" customHeight="1" x14ac:dyDescent="0.25">
      <c r="A60" s="29" t="s">
        <v>60</v>
      </c>
      <c r="B60" s="6" t="s">
        <v>33</v>
      </c>
      <c r="C60" s="6"/>
      <c r="D60" s="18" t="s">
        <v>114</v>
      </c>
      <c r="E60" s="5" t="s">
        <v>174</v>
      </c>
      <c r="F60" s="3">
        <v>7400</v>
      </c>
      <c r="G60" s="3">
        <v>3000</v>
      </c>
      <c r="H60" s="3">
        <v>3000</v>
      </c>
      <c r="I60" s="3">
        <v>3000</v>
      </c>
      <c r="J60" s="3">
        <v>3000</v>
      </c>
      <c r="K60" s="3">
        <v>3000</v>
      </c>
      <c r="L60" s="3">
        <f>SUM(F60:K60)</f>
        <v>22400</v>
      </c>
      <c r="M60" s="3"/>
    </row>
    <row r="61" spans="1:13" ht="37.5" hidden="1" x14ac:dyDescent="0.25">
      <c r="A61" s="29" t="s">
        <v>61</v>
      </c>
      <c r="B61" s="6" t="s">
        <v>32</v>
      </c>
      <c r="C61" s="6"/>
      <c r="D61" s="18" t="s">
        <v>108</v>
      </c>
      <c r="E61" s="5" t="s">
        <v>132</v>
      </c>
      <c r="F61" s="3"/>
      <c r="G61" s="3"/>
      <c r="H61" s="3"/>
      <c r="I61" s="3"/>
      <c r="J61" s="3"/>
      <c r="K61" s="3"/>
      <c r="L61" s="3">
        <f t="shared" ref="L61:L73" si="15">F61+G61+H61</f>
        <v>0</v>
      </c>
      <c r="M61" s="38"/>
    </row>
    <row r="62" spans="1:13" ht="37.5" hidden="1" x14ac:dyDescent="0.25">
      <c r="A62" s="29" t="s">
        <v>61</v>
      </c>
      <c r="B62" s="5" t="s">
        <v>29</v>
      </c>
      <c r="C62" s="5"/>
      <c r="D62" s="18" t="s">
        <v>108</v>
      </c>
      <c r="E62" s="5" t="s">
        <v>131</v>
      </c>
      <c r="F62" s="3"/>
      <c r="G62" s="3"/>
      <c r="H62" s="3"/>
      <c r="I62" s="3"/>
      <c r="J62" s="3"/>
      <c r="K62" s="3"/>
      <c r="L62" s="3">
        <f t="shared" si="15"/>
        <v>0</v>
      </c>
      <c r="M62" s="3"/>
    </row>
    <row r="63" spans="1:13" ht="37.5" hidden="1" x14ac:dyDescent="0.25">
      <c r="A63" s="29" t="s">
        <v>63</v>
      </c>
      <c r="B63" s="6" t="s">
        <v>30</v>
      </c>
      <c r="C63" s="6"/>
      <c r="D63" s="18" t="s">
        <v>108</v>
      </c>
      <c r="E63" s="5" t="s">
        <v>133</v>
      </c>
      <c r="F63" s="3" t="s">
        <v>130</v>
      </c>
      <c r="G63" s="3" t="s">
        <v>130</v>
      </c>
      <c r="H63" s="3" t="s">
        <v>130</v>
      </c>
      <c r="I63" s="3"/>
      <c r="J63" s="3"/>
      <c r="K63" s="3"/>
      <c r="L63" s="3" t="e">
        <f t="shared" si="15"/>
        <v>#VALUE!</v>
      </c>
      <c r="M63" s="3"/>
    </row>
    <row r="64" spans="1:13" ht="81.75" hidden="1" customHeight="1" x14ac:dyDescent="0.25">
      <c r="A64" s="29" t="s">
        <v>64</v>
      </c>
      <c r="B64" s="6" t="s">
        <v>27</v>
      </c>
      <c r="C64" s="6"/>
      <c r="D64" s="18" t="s">
        <v>108</v>
      </c>
      <c r="E64" s="5" t="s">
        <v>133</v>
      </c>
      <c r="F64" s="3" t="s">
        <v>130</v>
      </c>
      <c r="G64" s="3" t="s">
        <v>130</v>
      </c>
      <c r="H64" s="3" t="s">
        <v>130</v>
      </c>
      <c r="I64" s="3"/>
      <c r="J64" s="3"/>
      <c r="K64" s="3"/>
      <c r="L64" s="3" t="e">
        <f t="shared" si="15"/>
        <v>#VALUE!</v>
      </c>
      <c r="M64" s="3"/>
    </row>
    <row r="65" spans="1:13" ht="42.75" hidden="1" customHeight="1" x14ac:dyDescent="0.25">
      <c r="A65" s="29" t="s">
        <v>65</v>
      </c>
      <c r="B65" s="6" t="s">
        <v>28</v>
      </c>
      <c r="C65" s="6"/>
      <c r="D65" s="18" t="s">
        <v>108</v>
      </c>
      <c r="E65" s="5" t="s">
        <v>134</v>
      </c>
      <c r="F65" s="3"/>
      <c r="G65" s="3" t="s">
        <v>130</v>
      </c>
      <c r="H65" s="3" t="s">
        <v>130</v>
      </c>
      <c r="I65" s="3"/>
      <c r="J65" s="3"/>
      <c r="K65" s="3"/>
      <c r="L65" s="3" t="e">
        <f t="shared" si="15"/>
        <v>#VALUE!</v>
      </c>
      <c r="M65" s="3"/>
    </row>
    <row r="66" spans="1:13" ht="93.75" hidden="1" x14ac:dyDescent="0.25">
      <c r="A66" s="29" t="s">
        <v>66</v>
      </c>
      <c r="B66" s="5" t="s">
        <v>20</v>
      </c>
      <c r="C66" s="5"/>
      <c r="D66" s="16" t="s">
        <v>115</v>
      </c>
      <c r="E66" s="5"/>
      <c r="F66" s="3" t="s">
        <v>130</v>
      </c>
      <c r="G66" s="3"/>
      <c r="H66" s="3"/>
      <c r="I66" s="3"/>
      <c r="J66" s="3"/>
      <c r="K66" s="3"/>
      <c r="L66" s="3" t="e">
        <f t="shared" si="15"/>
        <v>#VALUE!</v>
      </c>
      <c r="M66" s="3"/>
    </row>
    <row r="67" spans="1:13" ht="81.75" hidden="1" customHeight="1" x14ac:dyDescent="0.25">
      <c r="A67" s="29" t="s">
        <v>70</v>
      </c>
      <c r="B67" s="6" t="s">
        <v>69</v>
      </c>
      <c r="C67" s="6"/>
      <c r="D67" s="18" t="s">
        <v>108</v>
      </c>
      <c r="E67" s="5"/>
      <c r="F67" s="3" t="s">
        <v>130</v>
      </c>
      <c r="G67" s="3" t="s">
        <v>130</v>
      </c>
      <c r="H67" s="3" t="s">
        <v>130</v>
      </c>
      <c r="I67" s="3"/>
      <c r="J67" s="3"/>
      <c r="K67" s="3"/>
      <c r="L67" s="3" t="e">
        <f t="shared" si="15"/>
        <v>#VALUE!</v>
      </c>
      <c r="M67" s="3"/>
    </row>
    <row r="68" spans="1:13" ht="82.5" hidden="1" customHeight="1" x14ac:dyDescent="0.25">
      <c r="A68" s="29" t="s">
        <v>71</v>
      </c>
      <c r="B68" s="5" t="s">
        <v>57</v>
      </c>
      <c r="C68" s="5"/>
      <c r="D68" s="16" t="s">
        <v>108</v>
      </c>
      <c r="E68" s="5"/>
      <c r="F68" s="3" t="s">
        <v>130</v>
      </c>
      <c r="G68" s="3" t="s">
        <v>130</v>
      </c>
      <c r="H68" s="3" t="s">
        <v>130</v>
      </c>
      <c r="I68" s="3"/>
      <c r="J68" s="3"/>
      <c r="K68" s="3"/>
      <c r="L68" s="3" t="e">
        <f t="shared" si="15"/>
        <v>#VALUE!</v>
      </c>
      <c r="M68" s="3"/>
    </row>
    <row r="69" spans="1:13" s="10" customFormat="1" hidden="1" x14ac:dyDescent="0.25">
      <c r="A69" s="40" t="s">
        <v>59</v>
      </c>
      <c r="B69" s="61" t="s">
        <v>11</v>
      </c>
      <c r="C69" s="61"/>
      <c r="D69" s="61"/>
      <c r="E69" s="61"/>
      <c r="F69" s="7">
        <f>F72+F73</f>
        <v>0</v>
      </c>
      <c r="G69" s="7">
        <f t="shared" ref="G69:H69" si="16">G72+G73</f>
        <v>0</v>
      </c>
      <c r="H69" s="7">
        <f t="shared" si="16"/>
        <v>0</v>
      </c>
      <c r="I69" s="7"/>
      <c r="J69" s="7"/>
      <c r="K69" s="7"/>
      <c r="L69" s="3">
        <f t="shared" si="15"/>
        <v>0</v>
      </c>
      <c r="M69" s="7"/>
    </row>
    <row r="70" spans="1:13" ht="75" hidden="1" x14ac:dyDescent="0.25">
      <c r="A70" s="29" t="s">
        <v>67</v>
      </c>
      <c r="B70" s="6" t="s">
        <v>17</v>
      </c>
      <c r="C70" s="6"/>
      <c r="D70" s="18" t="s">
        <v>109</v>
      </c>
      <c r="E70" s="6" t="s">
        <v>127</v>
      </c>
      <c r="F70" s="3" t="s">
        <v>130</v>
      </c>
      <c r="G70" s="3" t="s">
        <v>130</v>
      </c>
      <c r="H70" s="3" t="s">
        <v>130</v>
      </c>
      <c r="I70" s="3"/>
      <c r="J70" s="3"/>
      <c r="K70" s="3"/>
      <c r="L70" s="3" t="e">
        <f t="shared" si="15"/>
        <v>#VALUE!</v>
      </c>
      <c r="M70" s="3"/>
    </row>
    <row r="71" spans="1:13" ht="42" hidden="1" customHeight="1" x14ac:dyDescent="0.25">
      <c r="A71" s="29" t="s">
        <v>117</v>
      </c>
      <c r="B71" s="5" t="s">
        <v>10</v>
      </c>
      <c r="C71" s="5"/>
      <c r="D71" s="16" t="s">
        <v>109</v>
      </c>
      <c r="E71" s="5" t="s">
        <v>118</v>
      </c>
      <c r="F71" s="3" t="s">
        <v>130</v>
      </c>
      <c r="G71" s="3" t="s">
        <v>130</v>
      </c>
      <c r="H71" s="3" t="s">
        <v>130</v>
      </c>
      <c r="I71" s="3"/>
      <c r="J71" s="3"/>
      <c r="K71" s="3"/>
      <c r="L71" s="3" t="e">
        <f t="shared" si="15"/>
        <v>#VALUE!</v>
      </c>
      <c r="M71" s="3"/>
    </row>
    <row r="72" spans="1:13" ht="118.5" hidden="1" customHeight="1" x14ac:dyDescent="0.25">
      <c r="A72" s="29" t="s">
        <v>119</v>
      </c>
      <c r="B72" s="5" t="s">
        <v>9</v>
      </c>
      <c r="C72" s="5"/>
      <c r="D72" s="16" t="s">
        <v>109</v>
      </c>
      <c r="E72" s="5" t="s">
        <v>166</v>
      </c>
      <c r="F72" s="3"/>
      <c r="G72" s="3"/>
      <c r="H72" s="3"/>
      <c r="I72" s="3"/>
      <c r="J72" s="3"/>
      <c r="K72" s="3"/>
      <c r="L72" s="3">
        <f t="shared" si="15"/>
        <v>0</v>
      </c>
      <c r="M72" s="3"/>
    </row>
    <row r="73" spans="1:13" ht="37.5" hidden="1" x14ac:dyDescent="0.25">
      <c r="A73" s="29" t="s">
        <v>117</v>
      </c>
      <c r="B73" s="5" t="s">
        <v>18</v>
      </c>
      <c r="C73" s="5"/>
      <c r="D73" s="16" t="s">
        <v>109</v>
      </c>
      <c r="E73" s="5"/>
      <c r="F73" s="13"/>
      <c r="G73" s="3"/>
      <c r="H73" s="3"/>
      <c r="I73" s="3"/>
      <c r="J73" s="3"/>
      <c r="K73" s="3"/>
      <c r="L73" s="3">
        <f t="shared" si="15"/>
        <v>0</v>
      </c>
      <c r="M73" s="3"/>
    </row>
  </sheetData>
  <mergeCells count="24">
    <mergeCell ref="J1:L1"/>
    <mergeCell ref="I2:L2"/>
    <mergeCell ref="I3:L3"/>
    <mergeCell ref="I4:L4"/>
    <mergeCell ref="B59:E59"/>
    <mergeCell ref="B69:E69"/>
    <mergeCell ref="B27:E27"/>
    <mergeCell ref="B34:E34"/>
    <mergeCell ref="B35:E35"/>
    <mergeCell ref="B11:E11"/>
    <mergeCell ref="B14:E14"/>
    <mergeCell ref="B20:E20"/>
    <mergeCell ref="B36:E36"/>
    <mergeCell ref="B40:E40"/>
    <mergeCell ref="M6:M9"/>
    <mergeCell ref="A5:L5"/>
    <mergeCell ref="A6:A7"/>
    <mergeCell ref="B6:B7"/>
    <mergeCell ref="D6:D7"/>
    <mergeCell ref="E6:E7"/>
    <mergeCell ref="F6:L6"/>
    <mergeCell ref="B8:E8"/>
    <mergeCell ref="B9:E9"/>
    <mergeCell ref="C6:C7"/>
  </mergeCells>
  <printOptions horizontalCentered="1"/>
  <pageMargins left="0.19685039370078741" right="0.19685039370078741" top="0.39370078740157483" bottom="0.23622047244094491" header="0.11811023622047245" footer="0.11811023622047245"/>
  <pageSetup paperSize="9" scale="44" fitToHeight="4" orientation="landscape" r:id="rId1"/>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итог</vt:lpstr>
      <vt:lpstr>итог!Заголовки_для_печати</vt:lpstr>
      <vt:lpstr>итог!Область_печати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2020-09-18T07:42:37Z</dcterms:modified>
</cp:coreProperties>
</file>