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540" windowWidth="19440" windowHeight="11295"/>
  </bookViews>
  <sheets>
    <sheet name="итог" sheetId="2" r:id="rId1"/>
  </sheets>
  <definedNames>
    <definedName name="_xlnm.Print_Titles" localSheetId="0">итог!$6:$7</definedName>
    <definedName name="_xlnm.Print_Area" localSheetId="0">итог!$A$1:$L$73</definedName>
  </definedNames>
  <calcPr calcId="145621"/>
</workbook>
</file>

<file path=xl/calcChain.xml><?xml version="1.0" encoding="utf-8"?>
<calcChain xmlns="http://schemas.openxmlformats.org/spreadsheetml/2006/main">
  <c r="L11" i="2" l="1"/>
  <c r="F20" i="2"/>
  <c r="F8" i="2"/>
  <c r="L14" i="2" l="1"/>
  <c r="L15" i="2"/>
  <c r="L16" i="2"/>
  <c r="L17" i="2"/>
  <c r="L18" i="2"/>
  <c r="L19" i="2"/>
  <c r="L20" i="2"/>
  <c r="L21" i="2"/>
  <c r="L22" i="2"/>
  <c r="L23" i="2"/>
  <c r="L24" i="2"/>
  <c r="L25" i="2"/>
  <c r="L26" i="2"/>
  <c r="L27" i="2"/>
  <c r="L28" i="2"/>
  <c r="L29" i="2"/>
  <c r="L30" i="2"/>
  <c r="L31" i="2"/>
  <c r="L32" i="2"/>
  <c r="L33" i="2"/>
  <c r="L34" i="2"/>
  <c r="L13" i="2"/>
  <c r="L12" i="2"/>
  <c r="L10" i="2"/>
  <c r="L42" i="2" l="1"/>
  <c r="L43" i="2"/>
  <c r="L44" i="2"/>
  <c r="L45" i="2"/>
  <c r="L46" i="2"/>
  <c r="L47" i="2"/>
  <c r="L48" i="2"/>
  <c r="L49" i="2"/>
  <c r="L50" i="2"/>
  <c r="G40" i="2"/>
  <c r="H40" i="2"/>
  <c r="I40" i="2"/>
  <c r="J40" i="2"/>
  <c r="K40" i="2"/>
  <c r="F40" i="2"/>
  <c r="L60" i="2" l="1"/>
  <c r="L59" i="2" s="1"/>
  <c r="I59" i="2"/>
  <c r="J59" i="2"/>
  <c r="K59" i="2"/>
  <c r="I36" i="2" l="1"/>
  <c r="J36" i="2"/>
  <c r="K36" i="2"/>
  <c r="L41" i="2"/>
  <c r="L40" i="2" s="1"/>
  <c r="K35" i="2" l="1"/>
  <c r="J35" i="2"/>
  <c r="I35" i="2"/>
  <c r="I20" i="2"/>
  <c r="J20" i="2"/>
  <c r="K20" i="2"/>
  <c r="I27" i="2"/>
  <c r="J27" i="2"/>
  <c r="K27" i="2"/>
  <c r="I14" i="2" l="1"/>
  <c r="I8" i="2" s="1"/>
  <c r="J14" i="2"/>
  <c r="K14" i="2"/>
  <c r="K8" i="2" s="1"/>
  <c r="I11" i="2"/>
  <c r="J11" i="2"/>
  <c r="K11" i="2"/>
  <c r="I9" i="2"/>
  <c r="J9" i="2"/>
  <c r="K9" i="2"/>
  <c r="J8" i="2" l="1"/>
  <c r="L52" i="2" l="1"/>
  <c r="L53" i="2"/>
  <c r="L54" i="2"/>
  <c r="L55" i="2"/>
  <c r="L56" i="2"/>
  <c r="L57" i="2"/>
  <c r="L58" i="2"/>
  <c r="L63" i="2"/>
  <c r="L64" i="2"/>
  <c r="L65" i="2"/>
  <c r="L66" i="2"/>
  <c r="L67" i="2"/>
  <c r="L68" i="2"/>
  <c r="L70" i="2"/>
  <c r="L71" i="2"/>
  <c r="L72" i="2"/>
  <c r="L73" i="2"/>
  <c r="L61" i="2"/>
  <c r="L62" i="2"/>
  <c r="L51" i="2"/>
  <c r="L38" i="2"/>
  <c r="L39" i="2"/>
  <c r="G14" i="2" l="1"/>
  <c r="H14" i="2"/>
  <c r="F14" i="2"/>
  <c r="G9" i="2"/>
  <c r="H9" i="2"/>
  <c r="F9" i="2"/>
  <c r="G20" i="2" l="1"/>
  <c r="H20" i="2"/>
  <c r="G36" i="2" l="1"/>
  <c r="H36" i="2"/>
  <c r="F36" i="2"/>
  <c r="G27" i="2" l="1"/>
  <c r="H27" i="2"/>
  <c r="F27" i="2"/>
  <c r="G69" i="2" l="1"/>
  <c r="H69" i="2"/>
  <c r="F69" i="2"/>
  <c r="G59" i="2"/>
  <c r="H59" i="2"/>
  <c r="F59" i="2"/>
  <c r="L37" i="2"/>
  <c r="L36" i="2" s="1"/>
  <c r="G11" i="2"/>
  <c r="H11" i="2"/>
  <c r="F11" i="2"/>
  <c r="L69" i="2" l="1"/>
  <c r="F35" i="2"/>
  <c r="H35" i="2"/>
  <c r="G35" i="2"/>
  <c r="G8" i="2"/>
  <c r="H8" i="2"/>
  <c r="L9" i="2"/>
  <c r="L8" i="2" l="1"/>
  <c r="L35" i="2"/>
</calcChain>
</file>

<file path=xl/sharedStrings.xml><?xml version="1.0" encoding="utf-8"?>
<sst xmlns="http://schemas.openxmlformats.org/spreadsheetml/2006/main" count="279" uniqueCount="178">
  <si>
    <t>1.</t>
  </si>
  <si>
    <t>№ п/п</t>
  </si>
  <si>
    <t>Мероприятие</t>
  </si>
  <si>
    <t>I.</t>
  </si>
  <si>
    <t>II.</t>
  </si>
  <si>
    <t>Меры по увеличению поступлений налоговых и неналоговых доходов</t>
  </si>
  <si>
    <t>Меры по повышению эффективности расходов</t>
  </si>
  <si>
    <t>Оптимизация расходов на муниципальное управление</t>
  </si>
  <si>
    <t>1.1.</t>
  </si>
  <si>
    <t>Использование результатов мониторинга процентных ставок по кредитам кредитных организаций при:
- обосновании цены муниципальных контрактов при проведении аукционов по привлечению кредитов кредитных организаций;
- работе с кредитными организациями по снижению процентных ставок по действующим кредитам</t>
  </si>
  <si>
    <t>Привлечение кредитов кредитных организаций в форме возобновляемых кредитных линий</t>
  </si>
  <si>
    <t>Оптимизация расходов на обслуживание муниципального долга</t>
  </si>
  <si>
    <t>Оптимизация бюджетной сети</t>
  </si>
  <si>
    <t>Передача полномочий администраций поселений, являющихся административными центрами муниципальных районов, администрациям муниципальных районов</t>
  </si>
  <si>
    <t>Срок реализации</t>
  </si>
  <si>
    <t>2019 год</t>
  </si>
  <si>
    <t>2020 год</t>
  </si>
  <si>
    <t>Управление ликвидностью единого счета бюджета:
- минимизация остатков за счет заемных средств;
- использование остатков на счетах бюджетных и автономных учреждений</t>
  </si>
  <si>
    <t>Реструктуризация муниципального долга</t>
  </si>
  <si>
    <t>Повышение эффективности расходов</t>
  </si>
  <si>
    <t>Установление ограничения на размер компенсации работникам расходов на оплату стоимости проезда к месту использования отдыха и обратно</t>
  </si>
  <si>
    <t>Регулирование открытия классов, классов-комплектов в общеобразовательных организациях муниципальным заданием</t>
  </si>
  <si>
    <t>Изъятие непрофильного и (или) неиспользуемого имущества учреждений и органов местного самоуправления в целях его дальнейшего эффективного использования (передачи другим учреждениям, консервации)</t>
  </si>
  <si>
    <t>Централизация  обеспечивающих функций органов местного самоуправления</t>
  </si>
  <si>
    <t>Централизация обеспечивающих функций учреждений, в том числе: 
- по ведению бухгалтерского учета;
- закупке товаров, работ и услуг;
- материально-техническому обеспечению;
- обслуживанию и ремонту помещений, охране зданий</t>
  </si>
  <si>
    <t>Централизация клубной сети на уровне муниципального района</t>
  </si>
  <si>
    <t>Централизация библиотечной сети на уровне муниципального района</t>
  </si>
  <si>
    <t>Проведение проверки достоверности определения сметной стоимости строительства, реконструкции, капитального ремонта объектов капитального строительства в соответствии с постановлением Правительства Российской Федерации от 18 мая 2009 года № 427</t>
  </si>
  <si>
    <t>Отмена расходных обязательств по решению вопросов, не отнесенных к вопросам местного значения</t>
  </si>
  <si>
    <t>Оптимизация расходов на предоставление субсидий юридическим лицам</t>
  </si>
  <si>
    <t>Минимизация объемов авансирования по муниципальным контрактам</t>
  </si>
  <si>
    <t>Увеличение объема расходов учреждений, осуществляемых за счет доходов от внебюджетной деятельности (доходы от оказания платных услуг, использования имущества учреждений, проектной деятельности)</t>
  </si>
  <si>
    <t>Принятие мер технического характера по снижению объемов потребления коммунальных ресурсов учреждениями</t>
  </si>
  <si>
    <t>Совершенствование системы закупок для муниципальных нужд (уменьшение начальной максимальной цены контракта, использование механизма совместных закупок, увеличение доли закупок, осуществляемых конкурентными способами, утверждение порядка, предусматривающего направление экономии, сложившейся по итогам закупок, на финансовое обеспечение первоочередных расходных обязательств)</t>
  </si>
  <si>
    <t>Оптимизация режима функционирования дошкольных образовательных организаций</t>
  </si>
  <si>
    <t>Реорганизация сети муниципальных учреждений (изменение типа и вида, перепрофилирование, укрупнение, создание центров коллективного пользования, повышение эффективности использования занимаемых помещений)</t>
  </si>
  <si>
    <t>Оптимизация численности работников обслуживающего и вспомогательного персонала, непрофильных специалистов учреждений:
- организация работы по нормированию труда в учреждениях;
- передача несвойственных функций учреждений на аутсорсинг;
- установка охранно-пожарной сигнализации</t>
  </si>
  <si>
    <t>Оптимизация объемов финансового обеспечения деятельности органов местного самоуправления:
- выведение непрофильных специалистов из числа муниципальных служащих;
- приведение численности работников органов местного самоуправления и расходов на их содержание в соответствие с нормативными;
- оптимизация расходов на содержание органов местного самоуправления (сокращение расходов на служебные командировки, материальное обеспечение, транспортное обслуживание органов местного самоуправления)</t>
  </si>
  <si>
    <t>2.</t>
  </si>
  <si>
    <t>Оптимизация расходов на оплату труда работников учреждений за счет сокращения внутреннего совмещения</t>
  </si>
  <si>
    <t>Установление ограничений на использование экономии, образующейся в связи с наличием вакансий в учреждениях</t>
  </si>
  <si>
    <t>2.1.</t>
  </si>
  <si>
    <t>2.2.</t>
  </si>
  <si>
    <t>2.3.</t>
  </si>
  <si>
    <t>2.5.</t>
  </si>
  <si>
    <t>2.6.</t>
  </si>
  <si>
    <t>2.8.</t>
  </si>
  <si>
    <t>2.9.</t>
  </si>
  <si>
    <t>2.10.</t>
  </si>
  <si>
    <t>Интенсификация деятельности учреждений в соответствии с целевыми показателями повышения эффективности оказания услуг, установленных "дорожными картами" в отраслях социальной сферы (рост значений показателя количества получателей услуг, приходящихся на численность работников основного персонала учреждений), в том числе:
- педагогических работников общеобразовательных организаций, дошкольных образовательных организаций, организаций дополнительного образования детей;
- работников учреждений культуры;
- социальных работников</t>
  </si>
  <si>
    <t>2.15.</t>
  </si>
  <si>
    <t>2.16.</t>
  </si>
  <si>
    <t>2.17.</t>
  </si>
  <si>
    <t>2.18.</t>
  </si>
  <si>
    <t>2.19.</t>
  </si>
  <si>
    <t>2.20.</t>
  </si>
  <si>
    <t>2.21.</t>
  </si>
  <si>
    <t>Использование типового  контракта, разработанного Министерством по дорожному хозяйству, транспорту и связи Республики Карелия, при заключении муниципальных контрактов на выполнение работ по ремонту автомобильных дорог общего пользования местного значения</t>
  </si>
  <si>
    <t>3.</t>
  </si>
  <si>
    <t>4.</t>
  </si>
  <si>
    <t>3.1.</t>
  </si>
  <si>
    <t>3.2.</t>
  </si>
  <si>
    <t>3.3.</t>
  </si>
  <si>
    <t>3.4.</t>
  </si>
  <si>
    <t>3.5.</t>
  </si>
  <si>
    <t>3.6.</t>
  </si>
  <si>
    <t>3.7.</t>
  </si>
  <si>
    <t>4.1.</t>
  </si>
  <si>
    <t>4.2.</t>
  </si>
  <si>
    <t>Внесение изменений в правила благоустройства территорий муниципальных образований, предусматривающих регулирование вопросов участия (в том числе финансового) владельцев зданий, строений, сооружений, земельных участков в содержании прилегающих территорий</t>
  </si>
  <si>
    <t>3.8.</t>
  </si>
  <si>
    <t>3.9.</t>
  </si>
  <si>
    <t>Ответственный исполнитель</t>
  </si>
  <si>
    <t>Бюджетный эффект (тыс. рублей)</t>
  </si>
  <si>
    <t>Совершенствование организационно-правовой формы и механизмов финансового обеспечения муниципальных учреждений</t>
  </si>
  <si>
    <t>Утверждение норм материальных, технических и иных ресурсов, используемых для оказания муниципальных услуг (выполнения работ)</t>
  </si>
  <si>
    <t>Увеличение доходов от платы за наем жилых помещений</t>
  </si>
  <si>
    <t xml:space="preserve">Оптимизация объема предоставления услуг в организациях дополнительного образования, финансовое обеспечение которых осуществляется за счет средств местного бюджета </t>
  </si>
  <si>
    <t>Организация межведомственного взаимодействия по выявлению объектов, оказывающих негативное воздействие на окружающую среду и не стоящих на учете, а также по выявлению юридических лиц и индивидуальных предпринимателей, не зарегистрированных в качестве плательщиков платы за негативное воздействие на окружающую среду</t>
  </si>
  <si>
    <t>Обеспечение роста поступлений от реализации программы приватизации</t>
  </si>
  <si>
    <t>Переход на определение налоговой базы по налогу на имущество физических лиц исходя из кадастровой стоимости объектов налогообложения</t>
  </si>
  <si>
    <t>Повышение собираемости налоговых и неналоговых доходов</t>
  </si>
  <si>
    <t>5.</t>
  </si>
  <si>
    <t>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(в том числе в рамках реализации программы поддержки местных инициатив)</t>
  </si>
  <si>
    <t>Повышение эффективности администрирования налога на доходы физических лиц. Легализация неформальной занятости</t>
  </si>
  <si>
    <t xml:space="preserve">Проведение индивидуальной работы с руководителями организаций по увеличению уровня заработной платы наемных работников                      </t>
  </si>
  <si>
    <t>Расширение налоговой базы местных бюджетов за счет налогов по специальным налоговым режимам</t>
  </si>
  <si>
    <t>Пересмотр размера корректирующего коэффициента базовой доходности К2, применяемого при расчете единого налога на вмененный доход для отдельных видов деятельности</t>
  </si>
  <si>
    <t>Выработка предложений по внесению изменений в региональное налоговое законодательство по:
- установлению оптимального размера потенциально возможного к получению индивидуальными предпринимателями годового дохода по видам предпринимательской деятельности, в отношении которых применяется патентная система налогообложения, в целях стимулирования легализации доходов от предпринимательской деятельности;
- расширению перечня видов деятельности, в рамках осуществления которых возможно применение патентной системы налогообложения; 
- введению налоговых каникул для начинающих предпринимателей</t>
  </si>
  <si>
    <t>Осуществление муниципального земельного контроля</t>
  </si>
  <si>
    <t>Установление ставок арендной платы за использование муниципального имущества не ниже ставок, сложившихся исходя из рыночной стоимости аренды имущества, при сдаче в аренду коммерческой недвижимости иными собственниками на территории муниципального образования</t>
  </si>
  <si>
    <t>Проведение работы по выявлению неиспользуемого имущества в целях привлечения его в хозяйственный оборот (продажа, сдача в аренду)</t>
  </si>
  <si>
    <t>Активизации работы по проведению торгов по продаже права заключения договоров аренды муниципального имущества и земельных участков, находящихся в муниципальной собственности</t>
  </si>
  <si>
    <t>Организация работы Комиссии по мобилизации налоговых и неналоговых доходов (проведение заседаний не реже 11 раз в год)</t>
  </si>
  <si>
    <t>Увеличение неналоговых доходов за счет мобилизации административных штрафов, установление ежегодного норматива по увеличению результатов от деятельности административных комиссий. Анализ результатов деятельности административных комиссий</t>
  </si>
  <si>
    <t>Мониторинг выполнения главными администраторами доходов бюджета муниципального образования утвержденных прогнозных показателей по администрируемым ими доходам</t>
  </si>
  <si>
    <t>5.1.</t>
  </si>
  <si>
    <t>5.2.</t>
  </si>
  <si>
    <t>5.3.</t>
  </si>
  <si>
    <t>6.</t>
  </si>
  <si>
    <t>Обеспечение роста поступлений за счет доходов от использования и реализации земельных участков и муниципального имущества</t>
  </si>
  <si>
    <t>Увеличение доходов бюджета за счет имущественных налогов</t>
  </si>
  <si>
    <t xml:space="preserve">Участие представителей органов местного самоуправления в заседаниях Комиссии по оспариванию кадастровой стоимости объектов недвижимости, созданной при Управлении Федеральной службы  государственной регистрации, кадастра и картографии по Республике Карелия, при оспаривании стоимости объектов недвижимости и земельных участков, находящихся на территории муниципального образования </t>
  </si>
  <si>
    <t>Повышение эффективности претензионно-исковой работы по взысканию задолженности по арендной плате за земельные участки и имущество, находящееся в муниципальной собственности: 
- инвентаризация задолженности по арендной плате в целях определения реальной суммы долгов по действующим договорам аренды, выявления безнадежной к взысканию задолженности;
- проведение работы по взысканию задолженности по арендной плате за использование муниципального имущества и земельных участков  (предъявление претензий арендаторам, направление исковых заявлений, принудительное расторжение договоров аренды и выселение должников из занимаемых ими муниципальных помещений и т.д.);
- ведение реестра исполнительных документов по взысканию задолженности в бюджет за использование муниципального имущества, проведение ежеквартальной сверки результатов взыскания с территориальными органами Федеральной службы судебных приставов. Принятие решений о направлении исков об обеспечительных мерах в рамках исковой работы по взысканию задолженности через суд</t>
  </si>
  <si>
    <t>Проведение работы по развитию предпринимательства (в том числе в сферах туризма, сельского хозяйства) за счет предоставляемых мер поддержки</t>
  </si>
  <si>
    <t>Проработка вопроса об увеличении поступлений в бюджет за счет привлечения новых источников</t>
  </si>
  <si>
    <t>Управление экономического развития, Финансовое управление</t>
  </si>
  <si>
    <t>Управление экономического развития</t>
  </si>
  <si>
    <t>Управление ЖКХ</t>
  </si>
  <si>
    <t>Финансовое управление</t>
  </si>
  <si>
    <t>Управление делами</t>
  </si>
  <si>
    <t>Управление делами, Финансовое управление</t>
  </si>
  <si>
    <t>Управление социального развития</t>
  </si>
  <si>
    <t>Управление социального развития, Финансовое управление</t>
  </si>
  <si>
    <t>отдел закупок</t>
  </si>
  <si>
    <t>Управление соц.развития, управление делами, Финуправление</t>
  </si>
  <si>
    <t xml:space="preserve">ежегодно </t>
  </si>
  <si>
    <t>4.2</t>
  </si>
  <si>
    <t>ежегодно</t>
  </si>
  <si>
    <t>4.1</t>
  </si>
  <si>
    <t>План мероприятий по оздоровлению муниципальных финансов Олонецкого национального муниципального района</t>
  </si>
  <si>
    <t>2019-2020</t>
  </si>
  <si>
    <t>юридический отдел, административная комиссия</t>
  </si>
  <si>
    <t>3.5</t>
  </si>
  <si>
    <t>Финансовое управление, управление экономического развития</t>
  </si>
  <si>
    <t>Нормирование численности работников административно-управленческого персонала учреждений в зависимости от численности получателей услуг и численности работников учреждений</t>
  </si>
  <si>
    <t>Установление в Порядке формирования муниципального задания на оказание муниципальных услуг (выполнение работ) и финансового обеспечения выполнения этого задания норм о возврате субсидии в объеме, соответствующем показателям муниципального задания, которые не были достигнуты</t>
  </si>
  <si>
    <t>постоянно в течении 2018-2020 гг.</t>
  </si>
  <si>
    <t>Вовлечение в налоговый оборот объектов недвижимости:
- выявление неучтенных (в отношении которых государственный кадастровый учет и (или) государственная регистрация прав не осуществлена) объектов недвижимости на территории муниципального образования;
- проведение работы по достижению полной нумерации жилых домов в населенных пунктах с внесением соответствующих изменений в федеральную информационную адресную систему (ФИАС);
- проведение работы по дополнению и (или) уточнению сведений об объектах недвижимого имущества, в том числе: установление (уточнение) площадей зданий, помещений, сооружений; установление (уточнение адреса места нахождения зданий, помещений, сооружений; установление правообладателей зданий, помещений, сооружений</t>
  </si>
  <si>
    <t>Вовлечение в налоговый оборот земельных участков:
- выявление отсутствующих и (или) недостоверных сведений о земельных участках (кадастровая стоимость, площадь, категория земель и (или) вид разрешенного использования, группа видов разрешенного использования), для дальнейшего определения (уточнения) и вовлечения в налоговый оборот;
- реализация мероприятий в рамках муниципального земельного контроля по выявлению не используемых по целевому назначению земельных участков, на которые зарегистрированы права, но отсутствуют данные по кадастровой оценке, невостребованных земельных участков (долей, паев) из земель сельскохозяйственного назначения и принятие мер по оформлению их в муниципальную собственность. Предоставление соответствующих сведений в налоговые органы для рассмотрения вопроса об основаниях применения ставки земельного налога;
- уточнение сведений о правообладателях ранее учтенных земельных участков в случае отсутствия соответствующих сведений в Едином государственном реестре недвижимости и передача информации в установленном статьей 85 Налогового кодекса Российской Федерации порядке для постановки их на учет в налоговом органе</t>
  </si>
  <si>
    <t>да</t>
  </si>
  <si>
    <t>2019-2020 гг</t>
  </si>
  <si>
    <t>2020 гг.</t>
  </si>
  <si>
    <t>2018-2020 гг.</t>
  </si>
  <si>
    <t>2019-2020 гг.</t>
  </si>
  <si>
    <t xml:space="preserve">
Приложение                                                                                                                
</t>
  </si>
  <si>
    <t>Механиз реализации</t>
  </si>
  <si>
    <t>Проведение мероприятий по оптимизации численности органов местного самоуправления, в том числе в связи с передачей части функций в казенное учреждение</t>
  </si>
  <si>
    <t xml:space="preserve">Проведение мероприятий по объединению Администрации  городского поселения с Админстрацией муниципального района </t>
  </si>
  <si>
    <t xml:space="preserve">Передача функций  Администрации городского поселения по ведению бухгалтерского учета  Администрации муниципального района  </t>
  </si>
  <si>
    <t>Реорганизация учреждений прочего образования путем присоединения</t>
  </si>
  <si>
    <t>Участие муниципальных учреждений в конкурсах благотворительных фондов на получение грантов, расширение перечня платных услуг</t>
  </si>
  <si>
    <t xml:space="preserve">Проведение мероприятий по оптимизации работников административно-управленческого персонала учреждений </t>
  </si>
  <si>
    <t>1. Передача обеспечивающих функций учреждений образования по закупке товаров, работ и услуг контрактной службе  Администрации района                                                                                                          2. Оптимизация расходов на укрепление материально-технической базы учреждений</t>
  </si>
  <si>
    <t>Проведение анализа штатных расписаний муниципальных учреждений на соответствие выполняемому функционалу, принятию мер по пересмотру норм труда</t>
  </si>
  <si>
    <t>Мониторинг темпов роста расходов на оплату труда работников муниципальных учреждений, включая непревышение установленных целевых значений показателей средней заработной платы, установленных в планах мероприятий ("дорожных картах") изменений в отраслях социальной сферы</t>
  </si>
  <si>
    <t>Взаимодействие со структурными подразделениями Администрации района, координирующими деятельность мунциипальных учреждений, допустивших прирост расходов на оплату труда работников, в том числе превышения целевых тпоказателей заработной платы</t>
  </si>
  <si>
    <t>не более 5%</t>
  </si>
  <si>
    <t>не более 4%</t>
  </si>
  <si>
    <t>не более 3%</t>
  </si>
  <si>
    <t>Проведение анализа штатных расписаний муниципальных учреждений на соответствие выполняемому функционалу</t>
  </si>
  <si>
    <t>Анализ нагрузки на бюджетную сеть (контингент, количество муниципальных учреждений, количество персонала, объемы и качество предоставления муниципальной услуги)</t>
  </si>
  <si>
    <t>Оптимизация расходов по вакантному фонду в учреждениях</t>
  </si>
  <si>
    <t>4.3</t>
  </si>
  <si>
    <t>4.4</t>
  </si>
  <si>
    <t>4.5</t>
  </si>
  <si>
    <t>4.6</t>
  </si>
  <si>
    <t>5.2</t>
  </si>
  <si>
    <t>1.1</t>
  </si>
  <si>
    <t>5.4</t>
  </si>
  <si>
    <t>1.2.</t>
  </si>
  <si>
    <t>1.3.</t>
  </si>
  <si>
    <t>2.4.</t>
  </si>
  <si>
    <t>2.7.</t>
  </si>
  <si>
    <t>2021 год</t>
  </si>
  <si>
    <t>ежемесячно в течение 2019-2021 гг.</t>
  </si>
  <si>
    <t>ежеквартально в течении 2019-2021 гг.</t>
  </si>
  <si>
    <t>2022 год</t>
  </si>
  <si>
    <t>2023год</t>
  </si>
  <si>
    <t>2024 год</t>
  </si>
  <si>
    <t>Итого 2019 - 2024 годы</t>
  </si>
  <si>
    <t>ежеквартально в течение 2019-2024 гг.</t>
  </si>
  <si>
    <t>постоянно в течение 2019-2024 гг.</t>
  </si>
  <si>
    <t>ежемесячно в течение 2019-2024 гг.</t>
  </si>
  <si>
    <t>постоянно в течении 2019-2024 гг.</t>
  </si>
  <si>
    <t>2019-2024</t>
  </si>
  <si>
    <t>к Программе оздоровления муниципальных финансов Олонецкого национального муниципального района на 2019-2024 годы</t>
  </si>
  <si>
    <t xml:space="preserve">Утвержден постановлением администрации Олонецкого национального муниципального района от 26 декабря 2019 года № 1150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</si>
</sst>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0"/>
      <name val="Arial"/>
      <family val="2"/>
      <charset val="204"/>
    </font>
    <font>
      <b/>
      <sz val="16"/>
      <name val="Times New Roman"/>
      <family val="1"/>
      <charset val="204"/>
    </font>
    <font>
      <sz val="14"/>
      <name val="Calibri"/>
      <family val="2"/>
      <scheme val="minor"/>
    </font>
    <font>
      <sz val="16"/>
      <name val="Times New Roman"/>
      <family val="1"/>
      <charset val="204"/>
    </font>
    <font>
      <sz val="14"/>
      <color theme="1"/>
      <name val="Times New Roman"/>
      <family val="1"/>
      <charset val="204"/>
    </font>
    <font>
      <sz val="14"/>
      <color rgb="FF000000"/>
      <name val="Times New Roman"/>
      <family val="1"/>
      <charset val="204"/>
    </font>
    <font>
      <sz val="16"/>
      <name val="Calibri"/>
      <family val="2"/>
      <scheme val="minor"/>
    </font>
    <font>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2" fillId="0" borderId="0"/>
    <xf numFmtId="0" fontId="5" fillId="0" borderId="0"/>
    <xf numFmtId="0" fontId="1" fillId="0" borderId="0"/>
  </cellStyleXfs>
  <cellXfs count="68">
    <xf numFmtId="0" fontId="0" fillId="0" borderId="0" xfId="0"/>
    <xf numFmtId="0" fontId="3" fillId="2" borderId="0" xfId="0" applyFont="1" applyFill="1" applyAlignment="1">
      <alignment horizontal="justify"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3" fillId="3" borderId="0" xfId="0" applyFont="1" applyFill="1" applyAlignment="1">
      <alignment horizontal="center" vertical="center" wrapText="1"/>
    </xf>
    <xf numFmtId="0" fontId="7" fillId="3" borderId="0" xfId="0" applyFont="1" applyFill="1" applyAlignment="1">
      <alignment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top" wrapText="1"/>
    </xf>
    <xf numFmtId="0" fontId="9" fillId="0" borderId="1" xfId="3" applyFont="1" applyFill="1" applyBorder="1" applyAlignment="1">
      <alignment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3" borderId="0" xfId="0" applyFont="1" applyFill="1" applyAlignment="1">
      <alignment horizontal="center" vertical="center" wrapText="1"/>
    </xf>
    <xf numFmtId="0" fontId="8" fillId="3" borderId="0" xfId="0" applyFont="1" applyFill="1" applyAlignment="1">
      <alignment horizontal="center" vertical="center" wrapText="1"/>
    </xf>
    <xf numFmtId="0" fontId="6" fillId="4" borderId="0" xfId="0" applyFont="1" applyFill="1" applyAlignment="1">
      <alignment horizontal="center" vertical="center" wrapText="1"/>
    </xf>
    <xf numFmtId="0" fontId="11" fillId="4" borderId="0" xfId="0" applyFont="1" applyFill="1" applyAlignment="1">
      <alignment wrapText="1"/>
    </xf>
    <xf numFmtId="4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1" xfId="0" applyFont="1" applyBorder="1" applyAlignment="1">
      <alignment wrapText="1"/>
    </xf>
    <xf numFmtId="0" fontId="3" fillId="2" borderId="1"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NumberFormat="1" applyFont="1" applyFill="1" applyBorder="1" applyAlignment="1">
      <alignment horizontal="left" vertical="center" wrapText="1"/>
    </xf>
    <xf numFmtId="0" fontId="3" fillId="2" borderId="1" xfId="0" applyFont="1" applyFill="1" applyBorder="1" applyAlignment="1">
      <alignment horizontal="left" vertical="top" wrapText="1"/>
    </xf>
    <xf numFmtId="49" fontId="4" fillId="2" borderId="1" xfId="0" applyNumberFormat="1" applyFont="1" applyFill="1" applyBorder="1" applyAlignment="1">
      <alignment horizontal="left" vertical="center" wrapText="1"/>
    </xf>
    <xf numFmtId="49" fontId="4" fillId="3"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wrapText="1"/>
    </xf>
    <xf numFmtId="49" fontId="6" fillId="4"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0" xfId="0" applyFont="1" applyFill="1" applyAlignment="1">
      <alignment horizontal="center" wrapText="1"/>
    </xf>
    <xf numFmtId="0" fontId="3" fillId="2" borderId="0" xfId="0" applyFont="1" applyFill="1" applyAlignment="1">
      <alignment horizontal="left" vertical="top" wrapText="1"/>
    </xf>
  </cellXfs>
  <cellStyles count="4">
    <cellStyle name="Обычный" xfId="0" builtinId="0"/>
    <cellStyle name="Обычный 2" xfId="2"/>
    <cellStyle name="Обычный 3" xfId="1"/>
    <cellStyle name="Обычный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view="pageBreakPreview" topLeftCell="D1" zoomScale="60" zoomScaleNormal="60" workbookViewId="0">
      <pane ySplit="2115"/>
      <selection activeCell="M4" sqref="M1:M1048576"/>
      <selection pane="bottomLeft" activeCell="I4" sqref="I4:L4"/>
    </sheetView>
  </sheetViews>
  <sheetFormatPr defaultColWidth="9.140625" defaultRowHeight="18.75" x14ac:dyDescent="0.25"/>
  <cols>
    <col min="1" max="1" width="8.5703125" style="41" customWidth="1"/>
    <col min="2" max="2" width="85.28515625" style="1" customWidth="1"/>
    <col min="3" max="3" width="44" style="1" customWidth="1"/>
    <col min="4" max="4" width="23" style="1" customWidth="1"/>
    <col min="5" max="5" width="21.85546875" style="1" customWidth="1"/>
    <col min="6" max="6" width="19.42578125" style="2" customWidth="1"/>
    <col min="7" max="11" width="15.28515625" style="2" customWidth="1"/>
    <col min="12" max="12" width="18.5703125" style="2" customWidth="1"/>
    <col min="13" max="13" width="104.85546875" style="2" customWidth="1"/>
    <col min="14" max="16384" width="9.140625" style="2"/>
  </cols>
  <sheetData>
    <row r="1" spans="1:18" ht="21" customHeight="1" x14ac:dyDescent="0.3">
      <c r="J1" s="66" t="s">
        <v>135</v>
      </c>
      <c r="K1" s="66"/>
      <c r="L1" s="66"/>
    </row>
    <row r="2" spans="1:18" ht="56.25" customHeight="1" x14ac:dyDescent="0.25">
      <c r="I2" s="67" t="s">
        <v>177</v>
      </c>
      <c r="J2" s="67"/>
      <c r="K2" s="67"/>
      <c r="L2" s="67"/>
    </row>
    <row r="3" spans="1:18" ht="56.25" customHeight="1" x14ac:dyDescent="0.25">
      <c r="I3" s="67" t="s">
        <v>176</v>
      </c>
      <c r="J3" s="67"/>
      <c r="K3" s="67"/>
      <c r="L3" s="67"/>
    </row>
    <row r="4" spans="1:18" ht="22.5" customHeight="1" x14ac:dyDescent="0.25">
      <c r="I4" s="67"/>
      <c r="J4" s="67"/>
      <c r="K4" s="67"/>
      <c r="L4" s="67"/>
    </row>
    <row r="5" spans="1:18" ht="30" customHeight="1" x14ac:dyDescent="0.25">
      <c r="A5" s="51" t="s">
        <v>120</v>
      </c>
      <c r="B5" s="51"/>
      <c r="C5" s="51"/>
      <c r="D5" s="51"/>
      <c r="E5" s="51"/>
      <c r="F5" s="51"/>
      <c r="G5" s="51"/>
      <c r="H5" s="51"/>
      <c r="I5" s="51"/>
      <c r="J5" s="51"/>
      <c r="K5" s="51"/>
      <c r="L5" s="51"/>
      <c r="M5" s="4"/>
      <c r="N5" s="4"/>
      <c r="O5" s="4"/>
      <c r="P5" s="4"/>
      <c r="Q5" s="4"/>
      <c r="R5" s="4"/>
    </row>
    <row r="6" spans="1:18" s="4" customFormat="1" x14ac:dyDescent="0.25">
      <c r="A6" s="52" t="s">
        <v>1</v>
      </c>
      <c r="B6" s="54" t="s">
        <v>2</v>
      </c>
      <c r="C6" s="54" t="s">
        <v>136</v>
      </c>
      <c r="D6" s="54" t="s">
        <v>72</v>
      </c>
      <c r="E6" s="54" t="s">
        <v>14</v>
      </c>
      <c r="F6" s="50" t="s">
        <v>73</v>
      </c>
      <c r="G6" s="50"/>
      <c r="H6" s="50"/>
      <c r="I6" s="50"/>
      <c r="J6" s="50"/>
      <c r="K6" s="50"/>
      <c r="L6" s="50"/>
      <c r="M6" s="50"/>
    </row>
    <row r="7" spans="1:18" s="4" customFormat="1" ht="51" customHeight="1" x14ac:dyDescent="0.25">
      <c r="A7" s="53"/>
      <c r="B7" s="55"/>
      <c r="C7" s="55"/>
      <c r="D7" s="55"/>
      <c r="E7" s="55"/>
      <c r="F7" s="3" t="s">
        <v>15</v>
      </c>
      <c r="G7" s="3" t="s">
        <v>16</v>
      </c>
      <c r="H7" s="3" t="s">
        <v>164</v>
      </c>
      <c r="I7" s="3" t="s">
        <v>167</v>
      </c>
      <c r="J7" s="3" t="s">
        <v>168</v>
      </c>
      <c r="K7" s="3" t="s">
        <v>169</v>
      </c>
      <c r="L7" s="3" t="s">
        <v>170</v>
      </c>
      <c r="M7" s="50"/>
    </row>
    <row r="8" spans="1:18" s="26" customFormat="1" ht="20.25" customHeight="1" x14ac:dyDescent="0.25">
      <c r="A8" s="42" t="s">
        <v>3</v>
      </c>
      <c r="B8" s="56" t="s">
        <v>5</v>
      </c>
      <c r="C8" s="57"/>
      <c r="D8" s="57"/>
      <c r="E8" s="57"/>
      <c r="F8" s="24">
        <f>F9+F11+F14+F20+F27+F34</f>
        <v>8665</v>
      </c>
      <c r="G8" s="24">
        <f t="shared" ref="G8:K8" si="0">G9+G11+G14+G20+G27+G34</f>
        <v>8850</v>
      </c>
      <c r="H8" s="24">
        <f t="shared" si="0"/>
        <v>8955</v>
      </c>
      <c r="I8" s="24">
        <f t="shared" si="0"/>
        <v>9075</v>
      </c>
      <c r="J8" s="24">
        <f t="shared" si="0"/>
        <v>9370</v>
      </c>
      <c r="K8" s="24">
        <f t="shared" si="0"/>
        <v>9865</v>
      </c>
      <c r="L8" s="24">
        <f>L9+L11+L14+L20+L27+L34</f>
        <v>54780</v>
      </c>
      <c r="M8" s="50"/>
      <c r="N8" s="25"/>
      <c r="O8" s="25"/>
      <c r="P8" s="25"/>
      <c r="Q8" s="25"/>
      <c r="R8" s="25"/>
    </row>
    <row r="9" spans="1:18" s="15" customFormat="1" ht="57.75" customHeight="1" x14ac:dyDescent="0.25">
      <c r="A9" s="40" t="s">
        <v>0</v>
      </c>
      <c r="B9" s="58" t="s">
        <v>84</v>
      </c>
      <c r="C9" s="59"/>
      <c r="D9" s="59"/>
      <c r="E9" s="60"/>
      <c r="F9" s="7">
        <f>F10</f>
        <v>200</v>
      </c>
      <c r="G9" s="7">
        <f t="shared" ref="G9:L9" si="1">G10</f>
        <v>220</v>
      </c>
      <c r="H9" s="7">
        <f t="shared" si="1"/>
        <v>240</v>
      </c>
      <c r="I9" s="7">
        <f t="shared" si="1"/>
        <v>260</v>
      </c>
      <c r="J9" s="7">
        <f t="shared" si="1"/>
        <v>280</v>
      </c>
      <c r="K9" s="7">
        <f t="shared" si="1"/>
        <v>300</v>
      </c>
      <c r="L9" s="7">
        <f t="shared" si="1"/>
        <v>1500</v>
      </c>
      <c r="M9" s="50"/>
      <c r="N9" s="14"/>
      <c r="O9" s="14"/>
      <c r="P9" s="14"/>
      <c r="Q9" s="14"/>
      <c r="R9" s="14"/>
    </row>
    <row r="10" spans="1:18" ht="86.25" customHeight="1" x14ac:dyDescent="0.25">
      <c r="A10" s="29" t="s">
        <v>158</v>
      </c>
      <c r="B10" s="5" t="s">
        <v>85</v>
      </c>
      <c r="C10" s="5"/>
      <c r="D10" s="16" t="s">
        <v>107</v>
      </c>
      <c r="E10" s="16" t="s">
        <v>171</v>
      </c>
      <c r="F10" s="3">
        <v>200</v>
      </c>
      <c r="G10" s="3">
        <v>220</v>
      </c>
      <c r="H10" s="3">
        <v>240</v>
      </c>
      <c r="I10" s="3">
        <v>260</v>
      </c>
      <c r="J10" s="3">
        <v>280</v>
      </c>
      <c r="K10" s="3">
        <v>300</v>
      </c>
      <c r="L10" s="35">
        <f>F10+G10+H10+I10+J10+K10</f>
        <v>1500</v>
      </c>
      <c r="M10" s="5"/>
      <c r="N10" s="4"/>
      <c r="O10" s="4"/>
      <c r="P10" s="4"/>
      <c r="Q10" s="4"/>
      <c r="R10" s="4"/>
    </row>
    <row r="11" spans="1:18" s="15" customFormat="1" x14ac:dyDescent="0.25">
      <c r="A11" s="43" t="s">
        <v>38</v>
      </c>
      <c r="B11" s="63" t="s">
        <v>86</v>
      </c>
      <c r="C11" s="64"/>
      <c r="D11" s="64"/>
      <c r="E11" s="65"/>
      <c r="F11" s="13">
        <f>F12+F13</f>
        <v>160</v>
      </c>
      <c r="G11" s="13">
        <f t="shared" ref="G11:K11" si="2">G12+G13</f>
        <v>160</v>
      </c>
      <c r="H11" s="13">
        <f t="shared" si="2"/>
        <v>160</v>
      </c>
      <c r="I11" s="13">
        <f t="shared" si="2"/>
        <v>160</v>
      </c>
      <c r="J11" s="13">
        <f t="shared" si="2"/>
        <v>160</v>
      </c>
      <c r="K11" s="13">
        <f t="shared" si="2"/>
        <v>160</v>
      </c>
      <c r="L11" s="49">
        <f>F11+G11+H11+I11+J11+K11</f>
        <v>960</v>
      </c>
      <c r="M11" s="12"/>
      <c r="N11" s="14"/>
      <c r="O11" s="14"/>
      <c r="P11" s="14"/>
      <c r="Q11" s="14"/>
      <c r="R11" s="14"/>
    </row>
    <row r="12" spans="1:18" s="15" customFormat="1" ht="152.25" customHeight="1" x14ac:dyDescent="0.25">
      <c r="A12" s="44" t="s">
        <v>41</v>
      </c>
      <c r="B12" s="6" t="s">
        <v>87</v>
      </c>
      <c r="C12" s="6"/>
      <c r="D12" s="18" t="s">
        <v>107</v>
      </c>
      <c r="E12" s="18" t="s">
        <v>116</v>
      </c>
      <c r="F12" s="13">
        <v>100</v>
      </c>
      <c r="G12" s="13">
        <v>100</v>
      </c>
      <c r="H12" s="13">
        <v>100</v>
      </c>
      <c r="I12" s="13">
        <v>100</v>
      </c>
      <c r="J12" s="13">
        <v>100</v>
      </c>
      <c r="K12" s="13">
        <v>100</v>
      </c>
      <c r="L12" s="46">
        <f>F12+G12+H12+I12+J12+K12</f>
        <v>600</v>
      </c>
      <c r="M12" s="6"/>
      <c r="N12" s="14"/>
      <c r="O12" s="14"/>
      <c r="P12" s="14"/>
      <c r="Q12" s="14"/>
      <c r="R12" s="14"/>
    </row>
    <row r="13" spans="1:18" s="15" customFormat="1" ht="222" customHeight="1" x14ac:dyDescent="0.25">
      <c r="A13" s="44" t="s">
        <v>42</v>
      </c>
      <c r="B13" s="6" t="s">
        <v>88</v>
      </c>
      <c r="C13" s="6"/>
      <c r="D13" s="18" t="s">
        <v>107</v>
      </c>
      <c r="E13" s="18" t="s">
        <v>116</v>
      </c>
      <c r="F13" s="13">
        <v>60</v>
      </c>
      <c r="G13" s="13">
        <v>60</v>
      </c>
      <c r="H13" s="13">
        <v>60</v>
      </c>
      <c r="I13" s="13">
        <v>60</v>
      </c>
      <c r="J13" s="13">
        <v>60</v>
      </c>
      <c r="K13" s="13">
        <v>60</v>
      </c>
      <c r="L13" s="48">
        <f>F13+G13+H13+I13+J13+K13</f>
        <v>360</v>
      </c>
      <c r="M13" s="6"/>
      <c r="N13" s="14"/>
      <c r="O13" s="14"/>
      <c r="P13" s="14"/>
      <c r="Q13" s="14"/>
      <c r="R13" s="14"/>
    </row>
    <row r="14" spans="1:18" s="15" customFormat="1" x14ac:dyDescent="0.25">
      <c r="A14" s="40" t="s">
        <v>58</v>
      </c>
      <c r="B14" s="58" t="s">
        <v>101</v>
      </c>
      <c r="C14" s="59"/>
      <c r="D14" s="59"/>
      <c r="E14" s="60"/>
      <c r="F14" s="7">
        <f t="shared" ref="F14:K14" si="3">F15+F16+F17+F19+F18</f>
        <v>550</v>
      </c>
      <c r="G14" s="7">
        <f t="shared" si="3"/>
        <v>585</v>
      </c>
      <c r="H14" s="7">
        <f t="shared" si="3"/>
        <v>640</v>
      </c>
      <c r="I14" s="7">
        <f t="shared" si="3"/>
        <v>690</v>
      </c>
      <c r="J14" s="7">
        <f t="shared" si="3"/>
        <v>745</v>
      </c>
      <c r="K14" s="7">
        <f t="shared" si="3"/>
        <v>795</v>
      </c>
      <c r="L14" s="48">
        <f t="shared" ref="L14:L34" si="4">F14+G14+H14+I14+J14+K14</f>
        <v>4005</v>
      </c>
      <c r="M14" s="12"/>
      <c r="N14" s="14"/>
      <c r="O14" s="14"/>
      <c r="P14" s="14"/>
      <c r="Q14" s="14"/>
      <c r="R14" s="14"/>
    </row>
    <row r="15" spans="1:18" s="15" customFormat="1" ht="303" customHeight="1" x14ac:dyDescent="0.25">
      <c r="A15" s="45" t="s">
        <v>60</v>
      </c>
      <c r="B15" s="6" t="s">
        <v>128</v>
      </c>
      <c r="C15" s="6"/>
      <c r="D15" s="18" t="s">
        <v>107</v>
      </c>
      <c r="E15" s="18" t="s">
        <v>172</v>
      </c>
      <c r="F15" s="13">
        <v>5</v>
      </c>
      <c r="G15" s="13">
        <v>5</v>
      </c>
      <c r="H15" s="13">
        <v>5</v>
      </c>
      <c r="I15" s="13">
        <v>5</v>
      </c>
      <c r="J15" s="13">
        <v>5</v>
      </c>
      <c r="K15" s="13">
        <v>5</v>
      </c>
      <c r="L15" s="48">
        <f t="shared" si="4"/>
        <v>30</v>
      </c>
      <c r="M15" s="6"/>
      <c r="N15" s="14"/>
      <c r="O15" s="14"/>
      <c r="P15" s="14"/>
      <c r="Q15" s="14"/>
      <c r="R15" s="14"/>
    </row>
    <row r="16" spans="1:18" ht="381.75" customHeight="1" x14ac:dyDescent="0.25">
      <c r="A16" s="29" t="s">
        <v>61</v>
      </c>
      <c r="B16" s="6" t="s">
        <v>129</v>
      </c>
      <c r="C16" s="6"/>
      <c r="D16" s="18" t="s">
        <v>107</v>
      </c>
      <c r="E16" s="18" t="s">
        <v>172</v>
      </c>
      <c r="F16" s="3">
        <v>15</v>
      </c>
      <c r="G16" s="3">
        <v>15</v>
      </c>
      <c r="H16" s="3">
        <v>15</v>
      </c>
      <c r="I16" s="3">
        <v>15</v>
      </c>
      <c r="J16" s="3">
        <v>15</v>
      </c>
      <c r="K16" s="3">
        <v>15</v>
      </c>
      <c r="L16" s="48">
        <f t="shared" si="4"/>
        <v>90</v>
      </c>
      <c r="M16" s="5"/>
      <c r="N16" s="4"/>
      <c r="O16" s="4"/>
      <c r="P16" s="4"/>
      <c r="Q16" s="4"/>
      <c r="R16" s="4"/>
    </row>
    <row r="17" spans="1:18" ht="54" customHeight="1" x14ac:dyDescent="0.25">
      <c r="A17" s="29" t="s">
        <v>62</v>
      </c>
      <c r="B17" s="19" t="s">
        <v>89</v>
      </c>
      <c r="C17" s="19"/>
      <c r="D17" s="18" t="s">
        <v>107</v>
      </c>
      <c r="E17" s="18" t="s">
        <v>172</v>
      </c>
      <c r="F17" s="3">
        <v>155</v>
      </c>
      <c r="G17" s="3">
        <v>155</v>
      </c>
      <c r="H17" s="3">
        <v>160</v>
      </c>
      <c r="I17" s="3">
        <v>160</v>
      </c>
      <c r="J17" s="3">
        <v>165</v>
      </c>
      <c r="K17" s="3">
        <v>165</v>
      </c>
      <c r="L17" s="48">
        <f t="shared" si="4"/>
        <v>960</v>
      </c>
      <c r="M17" s="38"/>
      <c r="N17" s="4"/>
      <c r="O17" s="4"/>
      <c r="P17" s="4"/>
      <c r="Q17" s="4"/>
      <c r="R17" s="4"/>
    </row>
    <row r="18" spans="1:18" ht="120.75" customHeight="1" x14ac:dyDescent="0.25">
      <c r="A18" s="29" t="s">
        <v>63</v>
      </c>
      <c r="B18" s="19" t="s">
        <v>102</v>
      </c>
      <c r="C18" s="19"/>
      <c r="D18" s="18" t="s">
        <v>107</v>
      </c>
      <c r="E18" s="18" t="s">
        <v>118</v>
      </c>
      <c r="F18" s="3">
        <v>55</v>
      </c>
      <c r="G18" s="3">
        <v>60</v>
      </c>
      <c r="H18" s="3">
        <v>60</v>
      </c>
      <c r="I18" s="3">
        <v>60</v>
      </c>
      <c r="J18" s="3">
        <v>60</v>
      </c>
      <c r="K18" s="3">
        <v>60</v>
      </c>
      <c r="L18" s="48">
        <f t="shared" si="4"/>
        <v>355</v>
      </c>
      <c r="M18" s="5"/>
      <c r="N18" s="4"/>
      <c r="O18" s="4"/>
      <c r="P18" s="4"/>
      <c r="Q18" s="4"/>
      <c r="R18" s="4"/>
    </row>
    <row r="19" spans="1:18" ht="56.25" x14ac:dyDescent="0.25">
      <c r="A19" s="29" t="s">
        <v>123</v>
      </c>
      <c r="B19" s="5" t="s">
        <v>80</v>
      </c>
      <c r="C19" s="5"/>
      <c r="D19" s="16" t="s">
        <v>107</v>
      </c>
      <c r="E19" s="16" t="s">
        <v>118</v>
      </c>
      <c r="F19" s="3">
        <v>320</v>
      </c>
      <c r="G19" s="3">
        <v>350</v>
      </c>
      <c r="H19" s="3">
        <v>400</v>
      </c>
      <c r="I19" s="3">
        <v>450</v>
      </c>
      <c r="J19" s="3">
        <v>500</v>
      </c>
      <c r="K19" s="3">
        <v>550</v>
      </c>
      <c r="L19" s="48">
        <f t="shared" si="4"/>
        <v>2570</v>
      </c>
      <c r="M19" s="5"/>
      <c r="N19" s="4"/>
      <c r="O19" s="4"/>
      <c r="P19" s="4"/>
      <c r="Q19" s="4"/>
      <c r="R19" s="4"/>
    </row>
    <row r="20" spans="1:18" ht="38.25" customHeight="1" x14ac:dyDescent="0.25">
      <c r="A20" s="40" t="s">
        <v>59</v>
      </c>
      <c r="B20" s="61" t="s">
        <v>100</v>
      </c>
      <c r="C20" s="61"/>
      <c r="D20" s="61"/>
      <c r="E20" s="61"/>
      <c r="F20" s="7">
        <f>F21+F23+F24+F25+F26+F22</f>
        <v>5755</v>
      </c>
      <c r="G20" s="7">
        <f>G21+G23+G24+G25+G26+G22</f>
        <v>5845</v>
      </c>
      <c r="H20" s="7">
        <f>H21+H23+H24+H25+H26+H22</f>
        <v>5855</v>
      </c>
      <c r="I20" s="7">
        <f t="shared" ref="I20:K20" si="5">I21+I23+I24+I25+I26+I22</f>
        <v>5905</v>
      </c>
      <c r="J20" s="7">
        <f t="shared" si="5"/>
        <v>5925</v>
      </c>
      <c r="K20" s="7">
        <f t="shared" si="5"/>
        <v>6085</v>
      </c>
      <c r="L20" s="48">
        <f t="shared" si="4"/>
        <v>35370</v>
      </c>
      <c r="M20" s="5"/>
      <c r="N20" s="4"/>
      <c r="O20" s="4"/>
      <c r="P20" s="4"/>
      <c r="Q20" s="4"/>
      <c r="R20" s="4"/>
    </row>
    <row r="21" spans="1:18" ht="85.5" customHeight="1" x14ac:dyDescent="0.25">
      <c r="A21" s="29" t="s">
        <v>67</v>
      </c>
      <c r="B21" s="20" t="s">
        <v>90</v>
      </c>
      <c r="C21" s="20"/>
      <c r="D21" s="6" t="s">
        <v>107</v>
      </c>
      <c r="E21" s="16" t="s">
        <v>118</v>
      </c>
      <c r="F21" s="3">
        <v>60</v>
      </c>
      <c r="G21" s="3">
        <v>70</v>
      </c>
      <c r="H21" s="3">
        <v>80</v>
      </c>
      <c r="I21" s="3">
        <v>100</v>
      </c>
      <c r="J21" s="3">
        <v>100</v>
      </c>
      <c r="K21" s="3">
        <v>150</v>
      </c>
      <c r="L21" s="48">
        <f t="shared" si="4"/>
        <v>560</v>
      </c>
      <c r="M21" s="36"/>
      <c r="N21" s="4"/>
      <c r="O21" s="4"/>
      <c r="P21" s="4"/>
      <c r="Q21" s="4"/>
      <c r="R21" s="4"/>
    </row>
    <row r="22" spans="1:18" ht="56.25" x14ac:dyDescent="0.25">
      <c r="A22" s="44" t="s">
        <v>68</v>
      </c>
      <c r="B22" s="5" t="s">
        <v>79</v>
      </c>
      <c r="C22" s="5"/>
      <c r="D22" s="6" t="s">
        <v>107</v>
      </c>
      <c r="E22" s="16" t="s">
        <v>118</v>
      </c>
      <c r="F22" s="3">
        <v>990</v>
      </c>
      <c r="G22" s="3">
        <v>1000</v>
      </c>
      <c r="H22" s="3">
        <v>1000</v>
      </c>
      <c r="I22" s="3">
        <v>1000</v>
      </c>
      <c r="J22" s="3">
        <v>1000</v>
      </c>
      <c r="K22" s="3">
        <v>1100</v>
      </c>
      <c r="L22" s="48">
        <f t="shared" si="4"/>
        <v>6090</v>
      </c>
      <c r="M22" s="37"/>
      <c r="N22" s="4"/>
      <c r="O22" s="4"/>
      <c r="P22" s="4"/>
      <c r="Q22" s="4"/>
      <c r="R22" s="4"/>
    </row>
    <row r="23" spans="1:18" ht="62.25" customHeight="1" x14ac:dyDescent="0.25">
      <c r="A23" s="44" t="s">
        <v>153</v>
      </c>
      <c r="B23" s="5" t="s">
        <v>91</v>
      </c>
      <c r="C23" s="5"/>
      <c r="D23" s="6" t="s">
        <v>107</v>
      </c>
      <c r="E23" s="16" t="s">
        <v>172</v>
      </c>
      <c r="F23" s="3">
        <v>5</v>
      </c>
      <c r="G23" s="3">
        <v>5</v>
      </c>
      <c r="H23" s="3">
        <v>5</v>
      </c>
      <c r="I23" s="3">
        <v>5</v>
      </c>
      <c r="J23" s="3">
        <v>5</v>
      </c>
      <c r="K23" s="3">
        <v>5</v>
      </c>
      <c r="L23" s="48">
        <f t="shared" si="4"/>
        <v>30</v>
      </c>
      <c r="M23" s="5"/>
      <c r="N23" s="4"/>
      <c r="O23" s="4"/>
      <c r="P23" s="4"/>
      <c r="Q23" s="4"/>
      <c r="R23" s="4"/>
    </row>
    <row r="24" spans="1:18" ht="88.5" customHeight="1" x14ac:dyDescent="0.25">
      <c r="A24" s="44" t="s">
        <v>154</v>
      </c>
      <c r="B24" s="5" t="s">
        <v>76</v>
      </c>
      <c r="C24" s="5"/>
      <c r="D24" s="5" t="s">
        <v>108</v>
      </c>
      <c r="E24" s="16" t="s">
        <v>118</v>
      </c>
      <c r="F24" s="3">
        <v>100</v>
      </c>
      <c r="G24" s="3">
        <v>120</v>
      </c>
      <c r="H24" s="3">
        <v>120</v>
      </c>
      <c r="I24" s="3">
        <v>150</v>
      </c>
      <c r="J24" s="3">
        <v>150</v>
      </c>
      <c r="K24" s="3">
        <v>150</v>
      </c>
      <c r="L24" s="48">
        <f t="shared" si="4"/>
        <v>790</v>
      </c>
      <c r="M24" s="5"/>
      <c r="N24" s="4"/>
      <c r="O24" s="4"/>
      <c r="P24" s="4"/>
      <c r="Q24" s="4"/>
      <c r="R24" s="4"/>
    </row>
    <row r="25" spans="1:18" ht="58.5" customHeight="1" x14ac:dyDescent="0.25">
      <c r="A25" s="44" t="s">
        <v>155</v>
      </c>
      <c r="B25" s="21" t="s">
        <v>92</v>
      </c>
      <c r="C25" s="21"/>
      <c r="D25" s="6" t="s">
        <v>107</v>
      </c>
      <c r="E25" s="16" t="s">
        <v>172</v>
      </c>
      <c r="F25" s="3">
        <v>845</v>
      </c>
      <c r="G25" s="3">
        <v>850</v>
      </c>
      <c r="H25" s="3">
        <v>850</v>
      </c>
      <c r="I25" s="3">
        <v>850</v>
      </c>
      <c r="J25" s="3">
        <v>870</v>
      </c>
      <c r="K25" s="3">
        <v>880</v>
      </c>
      <c r="L25" s="48">
        <f t="shared" si="4"/>
        <v>5145</v>
      </c>
      <c r="M25" s="36"/>
      <c r="N25" s="4"/>
      <c r="O25" s="4"/>
      <c r="P25" s="4"/>
      <c r="Q25" s="4"/>
      <c r="R25" s="4"/>
    </row>
    <row r="26" spans="1:18" ht="332.25" customHeight="1" x14ac:dyDescent="0.25">
      <c r="A26" s="44" t="s">
        <v>156</v>
      </c>
      <c r="B26" s="6" t="s">
        <v>103</v>
      </c>
      <c r="C26" s="6"/>
      <c r="D26" s="18" t="s">
        <v>107</v>
      </c>
      <c r="E26" s="16" t="s">
        <v>172</v>
      </c>
      <c r="F26" s="3">
        <v>3755</v>
      </c>
      <c r="G26" s="3">
        <v>3800</v>
      </c>
      <c r="H26" s="3">
        <v>3800</v>
      </c>
      <c r="I26" s="3">
        <v>3800</v>
      </c>
      <c r="J26" s="3">
        <v>3800</v>
      </c>
      <c r="K26" s="3">
        <v>3800</v>
      </c>
      <c r="L26" s="48">
        <f t="shared" si="4"/>
        <v>22755</v>
      </c>
      <c r="M26" s="36"/>
      <c r="N26" s="4"/>
      <c r="O26" s="4"/>
      <c r="P26" s="4"/>
      <c r="Q26" s="4"/>
      <c r="R26" s="4"/>
    </row>
    <row r="27" spans="1:18" x14ac:dyDescent="0.25">
      <c r="A27" s="43" t="s">
        <v>82</v>
      </c>
      <c r="B27" s="61" t="s">
        <v>81</v>
      </c>
      <c r="C27" s="61"/>
      <c r="D27" s="61"/>
      <c r="E27" s="61"/>
      <c r="F27" s="7">
        <f>F28+F31+F32+F29+F30+F33</f>
        <v>1510</v>
      </c>
      <c r="G27" s="7">
        <f t="shared" ref="G27:K27" si="6">G28+G31+G32+G29+G30+G33</f>
        <v>1550</v>
      </c>
      <c r="H27" s="7">
        <f t="shared" si="6"/>
        <v>1560</v>
      </c>
      <c r="I27" s="7">
        <f t="shared" si="6"/>
        <v>1560</v>
      </c>
      <c r="J27" s="7">
        <f t="shared" si="6"/>
        <v>1760</v>
      </c>
      <c r="K27" s="7">
        <f t="shared" si="6"/>
        <v>1975</v>
      </c>
      <c r="L27" s="48">
        <f t="shared" si="4"/>
        <v>9915</v>
      </c>
      <c r="M27" s="30"/>
      <c r="N27" s="4"/>
      <c r="O27" s="4"/>
      <c r="P27" s="4"/>
      <c r="Q27" s="4"/>
      <c r="R27" s="4"/>
    </row>
    <row r="28" spans="1:18" ht="201" customHeight="1" x14ac:dyDescent="0.25">
      <c r="A28" s="44" t="s">
        <v>96</v>
      </c>
      <c r="B28" s="6" t="s">
        <v>93</v>
      </c>
      <c r="C28" s="6"/>
      <c r="D28" s="18" t="s">
        <v>106</v>
      </c>
      <c r="E28" s="16" t="s">
        <v>173</v>
      </c>
      <c r="F28" s="3">
        <v>1060</v>
      </c>
      <c r="G28" s="3">
        <v>1100</v>
      </c>
      <c r="H28" s="3">
        <v>1100</v>
      </c>
      <c r="I28" s="3">
        <v>1100</v>
      </c>
      <c r="J28" s="3">
        <v>1300</v>
      </c>
      <c r="K28" s="3">
        <v>1500</v>
      </c>
      <c r="L28" s="48">
        <f t="shared" si="4"/>
        <v>7160</v>
      </c>
      <c r="M28" s="5"/>
      <c r="N28" s="4"/>
      <c r="O28" s="4"/>
      <c r="P28" s="4"/>
      <c r="Q28" s="4"/>
      <c r="R28" s="4"/>
    </row>
    <row r="29" spans="1:18" ht="122.25" hidden="1" customHeight="1" x14ac:dyDescent="0.3">
      <c r="A29" s="44" t="s">
        <v>97</v>
      </c>
      <c r="B29" s="5" t="s">
        <v>78</v>
      </c>
      <c r="C29" s="5"/>
      <c r="D29" s="18" t="s">
        <v>106</v>
      </c>
      <c r="E29" s="16" t="s">
        <v>165</v>
      </c>
      <c r="F29" s="3"/>
      <c r="G29" s="17"/>
      <c r="H29" s="17"/>
      <c r="I29" s="47"/>
      <c r="J29" s="47"/>
      <c r="K29" s="47"/>
      <c r="L29" s="48">
        <f t="shared" si="4"/>
        <v>0</v>
      </c>
      <c r="M29" s="31"/>
      <c r="N29" s="4"/>
      <c r="O29" s="4"/>
      <c r="P29" s="4"/>
      <c r="Q29" s="4"/>
      <c r="R29" s="4"/>
    </row>
    <row r="30" spans="1:18" ht="72.75" hidden="1" customHeight="1" x14ac:dyDescent="0.25">
      <c r="A30" s="44" t="s">
        <v>157</v>
      </c>
      <c r="B30" s="22" t="s">
        <v>94</v>
      </c>
      <c r="C30" s="22"/>
      <c r="D30" s="18" t="s">
        <v>122</v>
      </c>
      <c r="E30" s="16" t="s">
        <v>165</v>
      </c>
      <c r="F30" s="3"/>
      <c r="G30" s="17"/>
      <c r="H30" s="17"/>
      <c r="I30" s="47"/>
      <c r="J30" s="47"/>
      <c r="K30" s="47"/>
      <c r="L30" s="48">
        <f t="shared" si="4"/>
        <v>0</v>
      </c>
      <c r="M30" s="5"/>
      <c r="N30" s="4"/>
      <c r="O30" s="4"/>
      <c r="P30" s="4"/>
      <c r="Q30" s="4"/>
      <c r="R30" s="4"/>
    </row>
    <row r="31" spans="1:18" ht="101.25" customHeight="1" x14ac:dyDescent="0.25">
      <c r="A31" s="44" t="s">
        <v>97</v>
      </c>
      <c r="B31" s="32" t="s">
        <v>95</v>
      </c>
      <c r="C31" s="32"/>
      <c r="D31" s="16" t="s">
        <v>109</v>
      </c>
      <c r="E31" s="16" t="s">
        <v>173</v>
      </c>
      <c r="F31" s="3">
        <v>150</v>
      </c>
      <c r="G31" s="3">
        <v>150</v>
      </c>
      <c r="H31" s="3">
        <v>150</v>
      </c>
      <c r="I31" s="3">
        <v>150</v>
      </c>
      <c r="J31" s="3">
        <v>150</v>
      </c>
      <c r="K31" s="3">
        <v>150</v>
      </c>
      <c r="L31" s="48">
        <f t="shared" si="4"/>
        <v>900</v>
      </c>
      <c r="M31" s="5"/>
      <c r="N31" s="4"/>
      <c r="O31" s="4"/>
      <c r="P31" s="4"/>
      <c r="Q31" s="4"/>
      <c r="R31" s="4"/>
    </row>
    <row r="32" spans="1:18" ht="114.75" customHeight="1" x14ac:dyDescent="0.25">
      <c r="A32" s="44" t="s">
        <v>98</v>
      </c>
      <c r="B32" s="33" t="s">
        <v>104</v>
      </c>
      <c r="C32" s="33"/>
      <c r="D32" s="16" t="s">
        <v>107</v>
      </c>
      <c r="E32" s="5" t="s">
        <v>118</v>
      </c>
      <c r="F32" s="3">
        <v>145</v>
      </c>
      <c r="G32" s="3">
        <v>145</v>
      </c>
      <c r="H32" s="3">
        <v>150</v>
      </c>
      <c r="I32" s="3">
        <v>150</v>
      </c>
      <c r="J32" s="3">
        <v>150</v>
      </c>
      <c r="K32" s="3">
        <v>160</v>
      </c>
      <c r="L32" s="48">
        <f t="shared" si="4"/>
        <v>900</v>
      </c>
      <c r="M32" s="5"/>
      <c r="N32" s="4"/>
      <c r="O32" s="4"/>
      <c r="P32" s="4"/>
      <c r="Q32" s="4"/>
      <c r="R32" s="4"/>
    </row>
    <row r="33" spans="1:18" ht="90.75" customHeight="1" x14ac:dyDescent="0.25">
      <c r="A33" s="44" t="s">
        <v>159</v>
      </c>
      <c r="B33" s="32" t="s">
        <v>105</v>
      </c>
      <c r="C33" s="32"/>
      <c r="D33" s="16" t="s">
        <v>124</v>
      </c>
      <c r="E33" s="5" t="s">
        <v>118</v>
      </c>
      <c r="F33" s="3">
        <v>155</v>
      </c>
      <c r="G33" s="3">
        <v>155</v>
      </c>
      <c r="H33" s="3">
        <v>160</v>
      </c>
      <c r="I33" s="3">
        <v>160</v>
      </c>
      <c r="J33" s="3">
        <v>160</v>
      </c>
      <c r="K33" s="3">
        <v>165</v>
      </c>
      <c r="L33" s="48">
        <f t="shared" si="4"/>
        <v>955</v>
      </c>
      <c r="M33" s="5"/>
      <c r="N33" s="4"/>
      <c r="O33" s="4"/>
      <c r="P33" s="4"/>
      <c r="Q33" s="4"/>
      <c r="R33" s="4"/>
    </row>
    <row r="34" spans="1:18" ht="71.25" customHeight="1" x14ac:dyDescent="0.25">
      <c r="A34" s="40" t="s">
        <v>99</v>
      </c>
      <c r="B34" s="58" t="s">
        <v>83</v>
      </c>
      <c r="C34" s="59"/>
      <c r="D34" s="59"/>
      <c r="E34" s="60"/>
      <c r="F34" s="7">
        <v>490</v>
      </c>
      <c r="G34" s="7">
        <v>490</v>
      </c>
      <c r="H34" s="7">
        <v>500</v>
      </c>
      <c r="I34" s="7">
        <v>500</v>
      </c>
      <c r="J34" s="7">
        <v>500</v>
      </c>
      <c r="K34" s="7">
        <v>550</v>
      </c>
      <c r="L34" s="48">
        <f t="shared" si="4"/>
        <v>3030</v>
      </c>
      <c r="M34" s="5"/>
      <c r="N34" s="4"/>
      <c r="O34" s="4"/>
      <c r="P34" s="4"/>
      <c r="Q34" s="4"/>
      <c r="R34" s="4"/>
    </row>
    <row r="35" spans="1:18" s="28" customFormat="1" ht="21" x14ac:dyDescent="0.35">
      <c r="A35" s="42" t="s">
        <v>4</v>
      </c>
      <c r="B35" s="62" t="s">
        <v>6</v>
      </c>
      <c r="C35" s="62"/>
      <c r="D35" s="62"/>
      <c r="E35" s="62"/>
      <c r="F35" s="24">
        <f>F36+F40+F59+F69</f>
        <v>15809</v>
      </c>
      <c r="G35" s="24">
        <f>G36+G40+G59+G69</f>
        <v>15059</v>
      </c>
      <c r="H35" s="24">
        <f>H36+H40+H59+H69</f>
        <v>15239</v>
      </c>
      <c r="I35" s="24">
        <f t="shared" ref="I35:K35" si="7">I36+I40+I59+I69</f>
        <v>15865</v>
      </c>
      <c r="J35" s="24">
        <f t="shared" si="7"/>
        <v>16488</v>
      </c>
      <c r="K35" s="24">
        <f t="shared" si="7"/>
        <v>17108</v>
      </c>
      <c r="L35" s="24">
        <f>L36+L40+L59+L69</f>
        <v>88788</v>
      </c>
      <c r="M35" s="23"/>
      <c r="N35" s="27"/>
      <c r="O35" s="27"/>
      <c r="P35" s="27"/>
      <c r="Q35" s="27"/>
      <c r="R35" s="27"/>
    </row>
    <row r="36" spans="1:18" s="11" customFormat="1" x14ac:dyDescent="0.3">
      <c r="A36" s="40" t="s">
        <v>0</v>
      </c>
      <c r="B36" s="58" t="s">
        <v>7</v>
      </c>
      <c r="C36" s="59"/>
      <c r="D36" s="59"/>
      <c r="E36" s="60"/>
      <c r="F36" s="7">
        <f>SUM(F37:F39)</f>
        <v>2260</v>
      </c>
      <c r="G36" s="7">
        <f>SUM(G37:G39)</f>
        <v>2260</v>
      </c>
      <c r="H36" s="7">
        <f>SUM(H37:H39)</f>
        <v>2260</v>
      </c>
      <c r="I36" s="7">
        <f t="shared" ref="I36:K36" si="8">SUM(I37:I39)</f>
        <v>2260</v>
      </c>
      <c r="J36" s="7">
        <f t="shared" si="8"/>
        <v>2260</v>
      </c>
      <c r="K36" s="7">
        <f t="shared" si="8"/>
        <v>2260</v>
      </c>
      <c r="L36" s="7">
        <f>SUM(L37:L39)</f>
        <v>6780</v>
      </c>
      <c r="M36" s="8"/>
      <c r="N36" s="9"/>
      <c r="O36" s="9"/>
      <c r="P36" s="9"/>
      <c r="Q36" s="9"/>
      <c r="R36" s="9"/>
    </row>
    <row r="37" spans="1:18" ht="93.75" x14ac:dyDescent="0.25">
      <c r="A37" s="29" t="s">
        <v>8</v>
      </c>
      <c r="B37" s="5" t="s">
        <v>13</v>
      </c>
      <c r="C37" s="5" t="s">
        <v>138</v>
      </c>
      <c r="D37" s="16" t="s">
        <v>110</v>
      </c>
      <c r="E37" s="5"/>
      <c r="F37" s="3">
        <v>2260</v>
      </c>
      <c r="G37" s="3">
        <v>2260</v>
      </c>
      <c r="H37" s="3">
        <v>2260</v>
      </c>
      <c r="I37" s="3">
        <v>2260</v>
      </c>
      <c r="J37" s="3">
        <v>2260</v>
      </c>
      <c r="K37" s="3">
        <v>2260</v>
      </c>
      <c r="L37" s="3">
        <f>F37+G37+H37</f>
        <v>6780</v>
      </c>
      <c r="M37" s="3"/>
    </row>
    <row r="38" spans="1:18" ht="168.75" hidden="1" customHeight="1" x14ac:dyDescent="0.25">
      <c r="A38" s="29" t="s">
        <v>160</v>
      </c>
      <c r="B38" s="6" t="s">
        <v>37</v>
      </c>
      <c r="C38" s="6" t="s">
        <v>137</v>
      </c>
      <c r="D38" s="18" t="s">
        <v>110</v>
      </c>
      <c r="E38" s="16"/>
      <c r="F38" s="3"/>
      <c r="G38" s="3"/>
      <c r="H38" s="3"/>
      <c r="I38" s="3"/>
      <c r="J38" s="3"/>
      <c r="K38" s="3"/>
      <c r="L38" s="3">
        <f t="shared" ref="L38:L39" si="9">F38+G38+H38</f>
        <v>0</v>
      </c>
      <c r="M38" s="3"/>
    </row>
    <row r="39" spans="1:18" ht="101.25" hidden="1" customHeight="1" x14ac:dyDescent="0.25">
      <c r="A39" s="29" t="s">
        <v>161</v>
      </c>
      <c r="B39" s="5" t="s">
        <v>23</v>
      </c>
      <c r="C39" s="5" t="s">
        <v>139</v>
      </c>
      <c r="D39" s="16" t="s">
        <v>111</v>
      </c>
      <c r="E39" s="39"/>
      <c r="F39" s="3"/>
      <c r="G39" s="3"/>
      <c r="H39" s="3"/>
      <c r="I39" s="3"/>
      <c r="J39" s="3"/>
      <c r="K39" s="3"/>
      <c r="L39" s="3">
        <f t="shared" si="9"/>
        <v>0</v>
      </c>
      <c r="M39" s="3"/>
    </row>
    <row r="40" spans="1:18" s="10" customFormat="1" x14ac:dyDescent="0.25">
      <c r="A40" s="40" t="s">
        <v>38</v>
      </c>
      <c r="B40" s="61" t="s">
        <v>12</v>
      </c>
      <c r="C40" s="61"/>
      <c r="D40" s="61"/>
      <c r="E40" s="61"/>
      <c r="F40" s="7">
        <f>SUM(F41:F50)</f>
        <v>6149</v>
      </c>
      <c r="G40" s="7">
        <f t="shared" ref="G40:K40" si="10">SUM(G41:G50)</f>
        <v>9799</v>
      </c>
      <c r="H40" s="7">
        <f t="shared" si="10"/>
        <v>9979</v>
      </c>
      <c r="I40" s="7">
        <f t="shared" si="10"/>
        <v>10605</v>
      </c>
      <c r="J40" s="7">
        <f t="shared" si="10"/>
        <v>11228</v>
      </c>
      <c r="K40" s="7">
        <f t="shared" si="10"/>
        <v>11848</v>
      </c>
      <c r="L40" s="7">
        <f t="shared" ref="L40" si="11">SUM(L41:L57)</f>
        <v>59608</v>
      </c>
      <c r="M40" s="7"/>
    </row>
    <row r="41" spans="1:18" ht="75" x14ac:dyDescent="0.25">
      <c r="A41" s="29" t="s">
        <v>41</v>
      </c>
      <c r="B41" s="6" t="s">
        <v>35</v>
      </c>
      <c r="C41" s="6" t="s">
        <v>140</v>
      </c>
      <c r="D41" s="18" t="s">
        <v>112</v>
      </c>
      <c r="E41" s="16" t="s">
        <v>118</v>
      </c>
      <c r="F41" s="3">
        <v>393</v>
      </c>
      <c r="G41" s="3">
        <v>882</v>
      </c>
      <c r="H41" s="3">
        <v>882</v>
      </c>
      <c r="I41" s="3">
        <v>881</v>
      </c>
      <c r="J41" s="3">
        <v>881</v>
      </c>
      <c r="K41" s="3">
        <v>881</v>
      </c>
      <c r="L41" s="3">
        <f>SUM(F41:K41)</f>
        <v>4800</v>
      </c>
      <c r="M41" s="3"/>
    </row>
    <row r="42" spans="1:18" ht="150" x14ac:dyDescent="0.25">
      <c r="A42" s="29" t="s">
        <v>42</v>
      </c>
      <c r="B42" s="6" t="s">
        <v>24</v>
      </c>
      <c r="C42" s="6" t="s">
        <v>143</v>
      </c>
      <c r="D42" s="18" t="s">
        <v>113</v>
      </c>
      <c r="E42" s="16" t="s">
        <v>118</v>
      </c>
      <c r="F42" s="3">
        <v>520</v>
      </c>
      <c r="G42" s="3">
        <v>500</v>
      </c>
      <c r="H42" s="3">
        <v>500</v>
      </c>
      <c r="I42" s="3">
        <v>500</v>
      </c>
      <c r="J42" s="3">
        <v>500</v>
      </c>
      <c r="K42" s="3">
        <v>500</v>
      </c>
      <c r="L42" s="3">
        <f t="shared" ref="L42:L50" si="12">SUM(F42:K42)</f>
        <v>3020</v>
      </c>
      <c r="M42" s="3"/>
    </row>
    <row r="43" spans="1:18" ht="75" x14ac:dyDescent="0.25">
      <c r="A43" s="29" t="s">
        <v>43</v>
      </c>
      <c r="B43" s="5" t="s">
        <v>22</v>
      </c>
      <c r="C43" s="5"/>
      <c r="D43" s="16" t="s">
        <v>107</v>
      </c>
      <c r="E43" s="16" t="s">
        <v>118</v>
      </c>
      <c r="F43" s="3">
        <v>1250</v>
      </c>
      <c r="G43" s="3">
        <v>2630</v>
      </c>
      <c r="H43" s="3">
        <v>2630</v>
      </c>
      <c r="I43" s="3">
        <v>2630</v>
      </c>
      <c r="J43" s="3">
        <v>2630</v>
      </c>
      <c r="K43" s="3">
        <v>2630</v>
      </c>
      <c r="L43" s="3">
        <f t="shared" si="12"/>
        <v>14400</v>
      </c>
      <c r="M43" s="3"/>
    </row>
    <row r="44" spans="1:18" ht="93.75" x14ac:dyDescent="0.25">
      <c r="A44" s="29" t="s">
        <v>162</v>
      </c>
      <c r="B44" s="5" t="s">
        <v>31</v>
      </c>
      <c r="C44" s="5" t="s">
        <v>141</v>
      </c>
      <c r="D44" s="16" t="s">
        <v>112</v>
      </c>
      <c r="E44" s="16" t="s">
        <v>118</v>
      </c>
      <c r="F44" s="3">
        <v>130</v>
      </c>
      <c r="G44" s="3">
        <v>390</v>
      </c>
      <c r="H44" s="3"/>
      <c r="I44" s="3"/>
      <c r="J44" s="3"/>
      <c r="K44" s="3"/>
      <c r="L44" s="3">
        <f t="shared" si="12"/>
        <v>520</v>
      </c>
      <c r="M44" s="3"/>
    </row>
    <row r="45" spans="1:18" ht="75" x14ac:dyDescent="0.25">
      <c r="A45" s="29" t="s">
        <v>44</v>
      </c>
      <c r="B45" s="5" t="s">
        <v>125</v>
      </c>
      <c r="C45" s="5" t="s">
        <v>142</v>
      </c>
      <c r="D45" s="16" t="s">
        <v>112</v>
      </c>
      <c r="E45" s="16" t="s">
        <v>118</v>
      </c>
      <c r="F45" s="3">
        <v>1530</v>
      </c>
      <c r="G45" s="3">
        <v>1394</v>
      </c>
      <c r="H45" s="3">
        <v>1394</v>
      </c>
      <c r="I45" s="3">
        <v>1394</v>
      </c>
      <c r="J45" s="3">
        <v>1394</v>
      </c>
      <c r="K45" s="3">
        <v>1394</v>
      </c>
      <c r="L45" s="3">
        <f t="shared" si="12"/>
        <v>8500</v>
      </c>
      <c r="M45" s="3"/>
    </row>
    <row r="46" spans="1:18" ht="112.5" x14ac:dyDescent="0.25">
      <c r="A46" s="29" t="s">
        <v>45</v>
      </c>
      <c r="B46" s="6" t="s">
        <v>36</v>
      </c>
      <c r="C46" s="6" t="s">
        <v>144</v>
      </c>
      <c r="D46" s="18" t="s">
        <v>112</v>
      </c>
      <c r="E46" s="16" t="s">
        <v>175</v>
      </c>
      <c r="F46" s="3">
        <v>880</v>
      </c>
      <c r="G46" s="3">
        <v>1460</v>
      </c>
      <c r="H46" s="3">
        <v>2030</v>
      </c>
      <c r="I46" s="3">
        <v>2657</v>
      </c>
      <c r="J46" s="3">
        <v>3280</v>
      </c>
      <c r="K46" s="3">
        <v>3900</v>
      </c>
      <c r="L46" s="3">
        <f t="shared" si="12"/>
        <v>14207</v>
      </c>
      <c r="M46" s="34"/>
    </row>
    <row r="47" spans="1:18" ht="338.25" customHeight="1" x14ac:dyDescent="0.25">
      <c r="A47" s="29" t="s">
        <v>163</v>
      </c>
      <c r="B47" s="5" t="s">
        <v>151</v>
      </c>
      <c r="C47" s="5" t="s">
        <v>49</v>
      </c>
      <c r="D47" s="16" t="s">
        <v>112</v>
      </c>
      <c r="E47" s="5" t="s">
        <v>118</v>
      </c>
      <c r="F47" s="3">
        <v>1446</v>
      </c>
      <c r="G47" s="3">
        <v>2543</v>
      </c>
      <c r="H47" s="3">
        <v>2543</v>
      </c>
      <c r="I47" s="3">
        <v>2543</v>
      </c>
      <c r="J47" s="3">
        <v>2543</v>
      </c>
      <c r="K47" s="3">
        <v>2543</v>
      </c>
      <c r="L47" s="3">
        <f t="shared" si="12"/>
        <v>14161</v>
      </c>
      <c r="M47" s="3"/>
    </row>
    <row r="48" spans="1:18" ht="241.5" hidden="1" customHeight="1" x14ac:dyDescent="0.25">
      <c r="A48" s="29" t="s">
        <v>48</v>
      </c>
      <c r="B48" s="5" t="s">
        <v>145</v>
      </c>
      <c r="C48" s="5" t="s">
        <v>146</v>
      </c>
      <c r="D48" s="16" t="s">
        <v>112</v>
      </c>
      <c r="E48" s="5" t="s">
        <v>118</v>
      </c>
      <c r="F48" s="3" t="s">
        <v>147</v>
      </c>
      <c r="G48" s="3" t="s">
        <v>148</v>
      </c>
      <c r="H48" s="3" t="s">
        <v>149</v>
      </c>
      <c r="I48" s="3"/>
      <c r="J48" s="3"/>
      <c r="K48" s="3"/>
      <c r="L48" s="3">
        <f t="shared" si="12"/>
        <v>0</v>
      </c>
      <c r="M48" s="3"/>
    </row>
    <row r="49" spans="1:13" ht="75" hidden="1" x14ac:dyDescent="0.25">
      <c r="A49" s="29" t="s">
        <v>46</v>
      </c>
      <c r="B49" s="6" t="s">
        <v>39</v>
      </c>
      <c r="C49" s="6" t="s">
        <v>150</v>
      </c>
      <c r="D49" s="18" t="s">
        <v>112</v>
      </c>
      <c r="E49" s="5" t="s">
        <v>118</v>
      </c>
      <c r="F49" s="3"/>
      <c r="G49" s="3"/>
      <c r="H49" s="3"/>
      <c r="I49" s="3"/>
      <c r="J49" s="3"/>
      <c r="K49" s="3"/>
      <c r="L49" s="3">
        <f t="shared" si="12"/>
        <v>0</v>
      </c>
      <c r="M49" s="3"/>
    </row>
    <row r="50" spans="1:13" ht="75" hidden="1" x14ac:dyDescent="0.25">
      <c r="A50" s="29" t="s">
        <v>47</v>
      </c>
      <c r="B50" s="6" t="s">
        <v>152</v>
      </c>
      <c r="C50" s="6" t="s">
        <v>40</v>
      </c>
      <c r="D50" s="18" t="s">
        <v>112</v>
      </c>
      <c r="E50" s="16" t="s">
        <v>118</v>
      </c>
      <c r="F50" s="3"/>
      <c r="G50" s="3"/>
      <c r="H50" s="3"/>
      <c r="I50" s="3"/>
      <c r="J50" s="3"/>
      <c r="K50" s="3"/>
      <c r="L50" s="3">
        <f t="shared" si="12"/>
        <v>0</v>
      </c>
      <c r="M50" s="3"/>
    </row>
    <row r="51" spans="1:13" ht="56.25" hidden="1" x14ac:dyDescent="0.25">
      <c r="A51" s="29" t="s">
        <v>48</v>
      </c>
      <c r="B51" s="5" t="s">
        <v>74</v>
      </c>
      <c r="C51" s="5"/>
      <c r="D51" s="16" t="s">
        <v>112</v>
      </c>
      <c r="E51" s="16" t="s">
        <v>121</v>
      </c>
      <c r="F51" s="3"/>
      <c r="G51" s="3"/>
      <c r="H51" s="3"/>
      <c r="I51" s="3"/>
      <c r="J51" s="3"/>
      <c r="K51" s="3"/>
      <c r="L51" s="3">
        <f t="shared" ref="L51:L58" si="13">F51+G51+H51</f>
        <v>0</v>
      </c>
      <c r="M51" s="3"/>
    </row>
    <row r="52" spans="1:13" ht="56.25" hidden="1" x14ac:dyDescent="0.25">
      <c r="A52" s="29" t="s">
        <v>50</v>
      </c>
      <c r="B52" s="5" t="s">
        <v>75</v>
      </c>
      <c r="C52" s="5"/>
      <c r="D52" s="16" t="s">
        <v>112</v>
      </c>
      <c r="E52" s="16">
        <v>2018</v>
      </c>
      <c r="F52" s="3"/>
      <c r="G52" s="3"/>
      <c r="H52" s="3"/>
      <c r="I52" s="3"/>
      <c r="J52" s="3"/>
      <c r="K52" s="3"/>
      <c r="L52" s="3">
        <f t="shared" si="13"/>
        <v>0</v>
      </c>
      <c r="M52" s="3"/>
    </row>
    <row r="53" spans="1:13" ht="105.75" hidden="1" customHeight="1" x14ac:dyDescent="0.25">
      <c r="A53" s="29" t="s">
        <v>51</v>
      </c>
      <c r="B53" s="5" t="s">
        <v>126</v>
      </c>
      <c r="C53" s="5"/>
      <c r="D53" s="16"/>
      <c r="E53" s="16"/>
      <c r="F53" s="3"/>
      <c r="G53" s="3"/>
      <c r="H53" s="3"/>
      <c r="I53" s="3"/>
      <c r="J53" s="3"/>
      <c r="K53" s="3"/>
      <c r="L53" s="3">
        <f t="shared" si="13"/>
        <v>0</v>
      </c>
      <c r="M53" s="34"/>
    </row>
    <row r="54" spans="1:13" ht="56.25" hidden="1" x14ac:dyDescent="0.25">
      <c r="A54" s="29" t="s">
        <v>52</v>
      </c>
      <c r="B54" s="5" t="s">
        <v>34</v>
      </c>
      <c r="C54" s="5"/>
      <c r="D54" s="16" t="s">
        <v>112</v>
      </c>
      <c r="E54" s="16"/>
      <c r="F54" s="3"/>
      <c r="G54" s="3"/>
      <c r="H54" s="3"/>
      <c r="I54" s="3"/>
      <c r="J54" s="3"/>
      <c r="K54" s="3"/>
      <c r="L54" s="3">
        <f t="shared" si="13"/>
        <v>0</v>
      </c>
      <c r="M54" s="3"/>
    </row>
    <row r="55" spans="1:13" ht="52.5" hidden="1" customHeight="1" x14ac:dyDescent="0.25">
      <c r="A55" s="29" t="s">
        <v>53</v>
      </c>
      <c r="B55" s="5" t="s">
        <v>77</v>
      </c>
      <c r="C55" s="5"/>
      <c r="D55" s="16" t="s">
        <v>112</v>
      </c>
      <c r="E55" s="16"/>
      <c r="F55" s="3"/>
      <c r="G55" s="3"/>
      <c r="H55" s="3"/>
      <c r="I55" s="3"/>
      <c r="J55" s="3"/>
      <c r="K55" s="3"/>
      <c r="L55" s="3">
        <f t="shared" si="13"/>
        <v>0</v>
      </c>
      <c r="M55" s="3"/>
    </row>
    <row r="56" spans="1:13" ht="56.25" hidden="1" x14ac:dyDescent="0.25">
      <c r="A56" s="29" t="s">
        <v>54</v>
      </c>
      <c r="B56" s="5" t="s">
        <v>21</v>
      </c>
      <c r="C56" s="5"/>
      <c r="D56" s="16" t="s">
        <v>112</v>
      </c>
      <c r="E56" s="16" t="s">
        <v>118</v>
      </c>
      <c r="F56" s="3"/>
      <c r="G56" s="3"/>
      <c r="H56" s="3"/>
      <c r="I56" s="3"/>
      <c r="J56" s="3"/>
      <c r="K56" s="3"/>
      <c r="L56" s="3">
        <f t="shared" si="13"/>
        <v>0</v>
      </c>
      <c r="M56" s="34"/>
    </row>
    <row r="57" spans="1:13" ht="56.25" hidden="1" x14ac:dyDescent="0.25">
      <c r="A57" s="29" t="s">
        <v>55</v>
      </c>
      <c r="B57" s="5" t="s">
        <v>25</v>
      </c>
      <c r="C57" s="5"/>
      <c r="D57" s="16" t="s">
        <v>112</v>
      </c>
      <c r="E57" s="5"/>
      <c r="F57" s="3"/>
      <c r="G57" s="3"/>
      <c r="H57" s="3"/>
      <c r="I57" s="3"/>
      <c r="J57" s="3"/>
      <c r="K57" s="3"/>
      <c r="L57" s="3">
        <f t="shared" si="13"/>
        <v>0</v>
      </c>
      <c r="M57" s="3"/>
    </row>
    <row r="58" spans="1:13" ht="56.25" hidden="1" x14ac:dyDescent="0.25">
      <c r="A58" s="29" t="s">
        <v>56</v>
      </c>
      <c r="B58" s="6" t="s">
        <v>26</v>
      </c>
      <c r="C58" s="6"/>
      <c r="D58" s="16" t="s">
        <v>112</v>
      </c>
      <c r="E58" s="5"/>
      <c r="F58" s="3"/>
      <c r="G58" s="3"/>
      <c r="H58" s="3"/>
      <c r="I58" s="3"/>
      <c r="J58" s="3"/>
      <c r="K58" s="3"/>
      <c r="L58" s="3">
        <f t="shared" si="13"/>
        <v>0</v>
      </c>
      <c r="M58" s="3"/>
    </row>
    <row r="59" spans="1:13" s="10" customFormat="1" x14ac:dyDescent="0.25">
      <c r="A59" s="40" t="s">
        <v>58</v>
      </c>
      <c r="B59" s="58" t="s">
        <v>19</v>
      </c>
      <c r="C59" s="59"/>
      <c r="D59" s="59"/>
      <c r="E59" s="60"/>
      <c r="F59" s="7">
        <f>SUM(F60:F68)</f>
        <v>7400</v>
      </c>
      <c r="G59" s="7">
        <f t="shared" ref="G59:K59" si="14">SUM(G60:G68)</f>
        <v>3000</v>
      </c>
      <c r="H59" s="7">
        <f t="shared" si="14"/>
        <v>3000</v>
      </c>
      <c r="I59" s="7">
        <f t="shared" si="14"/>
        <v>3000</v>
      </c>
      <c r="J59" s="7">
        <f t="shared" si="14"/>
        <v>3000</v>
      </c>
      <c r="K59" s="7">
        <f t="shared" si="14"/>
        <v>3000</v>
      </c>
      <c r="L59" s="7">
        <f>L60</f>
        <v>22400</v>
      </c>
      <c r="M59" s="7"/>
    </row>
    <row r="60" spans="1:13" ht="121.5" customHeight="1" x14ac:dyDescent="0.25">
      <c r="A60" s="29" t="s">
        <v>60</v>
      </c>
      <c r="B60" s="6" t="s">
        <v>33</v>
      </c>
      <c r="C60" s="6"/>
      <c r="D60" s="18" t="s">
        <v>114</v>
      </c>
      <c r="E60" s="5" t="s">
        <v>174</v>
      </c>
      <c r="F60" s="3">
        <v>7400</v>
      </c>
      <c r="G60" s="3">
        <v>3000</v>
      </c>
      <c r="H60" s="3">
        <v>3000</v>
      </c>
      <c r="I60" s="3">
        <v>3000</v>
      </c>
      <c r="J60" s="3">
        <v>3000</v>
      </c>
      <c r="K60" s="3">
        <v>3000</v>
      </c>
      <c r="L60" s="3">
        <f>SUM(F60:K60)</f>
        <v>22400</v>
      </c>
      <c r="M60" s="3"/>
    </row>
    <row r="61" spans="1:13" ht="37.5" hidden="1" x14ac:dyDescent="0.25">
      <c r="A61" s="29" t="s">
        <v>61</v>
      </c>
      <c r="B61" s="6" t="s">
        <v>32</v>
      </c>
      <c r="C61" s="6"/>
      <c r="D61" s="18" t="s">
        <v>108</v>
      </c>
      <c r="E61" s="5" t="s">
        <v>132</v>
      </c>
      <c r="F61" s="3"/>
      <c r="G61" s="3"/>
      <c r="H61" s="3"/>
      <c r="I61" s="3"/>
      <c r="J61" s="3"/>
      <c r="K61" s="3"/>
      <c r="L61" s="3">
        <f t="shared" ref="L61:L73" si="15">F61+G61+H61</f>
        <v>0</v>
      </c>
      <c r="M61" s="38"/>
    </row>
    <row r="62" spans="1:13" ht="37.5" hidden="1" x14ac:dyDescent="0.25">
      <c r="A62" s="29" t="s">
        <v>61</v>
      </c>
      <c r="B62" s="5" t="s">
        <v>29</v>
      </c>
      <c r="C62" s="5"/>
      <c r="D62" s="18" t="s">
        <v>108</v>
      </c>
      <c r="E62" s="5" t="s">
        <v>131</v>
      </c>
      <c r="F62" s="3"/>
      <c r="G62" s="3"/>
      <c r="H62" s="3"/>
      <c r="I62" s="3"/>
      <c r="J62" s="3"/>
      <c r="K62" s="3"/>
      <c r="L62" s="3">
        <f t="shared" si="15"/>
        <v>0</v>
      </c>
      <c r="M62" s="3"/>
    </row>
    <row r="63" spans="1:13" ht="37.5" hidden="1" x14ac:dyDescent="0.25">
      <c r="A63" s="29" t="s">
        <v>63</v>
      </c>
      <c r="B63" s="6" t="s">
        <v>30</v>
      </c>
      <c r="C63" s="6"/>
      <c r="D63" s="18" t="s">
        <v>108</v>
      </c>
      <c r="E63" s="5" t="s">
        <v>133</v>
      </c>
      <c r="F63" s="3" t="s">
        <v>130</v>
      </c>
      <c r="G63" s="3" t="s">
        <v>130</v>
      </c>
      <c r="H63" s="3" t="s">
        <v>130</v>
      </c>
      <c r="I63" s="3"/>
      <c r="J63" s="3"/>
      <c r="K63" s="3"/>
      <c r="L63" s="3" t="e">
        <f t="shared" si="15"/>
        <v>#VALUE!</v>
      </c>
      <c r="M63" s="3"/>
    </row>
    <row r="64" spans="1:13" ht="81.75" hidden="1" customHeight="1" x14ac:dyDescent="0.25">
      <c r="A64" s="29" t="s">
        <v>64</v>
      </c>
      <c r="B64" s="6" t="s">
        <v>27</v>
      </c>
      <c r="C64" s="6"/>
      <c r="D64" s="18" t="s">
        <v>108</v>
      </c>
      <c r="E64" s="5" t="s">
        <v>133</v>
      </c>
      <c r="F64" s="3" t="s">
        <v>130</v>
      </c>
      <c r="G64" s="3" t="s">
        <v>130</v>
      </c>
      <c r="H64" s="3" t="s">
        <v>130</v>
      </c>
      <c r="I64" s="3"/>
      <c r="J64" s="3"/>
      <c r="K64" s="3"/>
      <c r="L64" s="3" t="e">
        <f t="shared" si="15"/>
        <v>#VALUE!</v>
      </c>
      <c r="M64" s="3"/>
    </row>
    <row r="65" spans="1:13" ht="42.75" hidden="1" customHeight="1" x14ac:dyDescent="0.25">
      <c r="A65" s="29" t="s">
        <v>65</v>
      </c>
      <c r="B65" s="6" t="s">
        <v>28</v>
      </c>
      <c r="C65" s="6"/>
      <c r="D65" s="18" t="s">
        <v>108</v>
      </c>
      <c r="E65" s="5" t="s">
        <v>134</v>
      </c>
      <c r="F65" s="3"/>
      <c r="G65" s="3" t="s">
        <v>130</v>
      </c>
      <c r="H65" s="3" t="s">
        <v>130</v>
      </c>
      <c r="I65" s="3"/>
      <c r="J65" s="3"/>
      <c r="K65" s="3"/>
      <c r="L65" s="3" t="e">
        <f t="shared" si="15"/>
        <v>#VALUE!</v>
      </c>
      <c r="M65" s="3"/>
    </row>
    <row r="66" spans="1:13" ht="93.75" hidden="1" x14ac:dyDescent="0.25">
      <c r="A66" s="29" t="s">
        <v>66</v>
      </c>
      <c r="B66" s="5" t="s">
        <v>20</v>
      </c>
      <c r="C66" s="5"/>
      <c r="D66" s="16" t="s">
        <v>115</v>
      </c>
      <c r="E66" s="5"/>
      <c r="F66" s="3" t="s">
        <v>130</v>
      </c>
      <c r="G66" s="3"/>
      <c r="H66" s="3"/>
      <c r="I66" s="3"/>
      <c r="J66" s="3"/>
      <c r="K66" s="3"/>
      <c r="L66" s="3" t="e">
        <f t="shared" si="15"/>
        <v>#VALUE!</v>
      </c>
      <c r="M66" s="3"/>
    </row>
    <row r="67" spans="1:13" ht="81.75" hidden="1" customHeight="1" x14ac:dyDescent="0.25">
      <c r="A67" s="29" t="s">
        <v>70</v>
      </c>
      <c r="B67" s="6" t="s">
        <v>69</v>
      </c>
      <c r="C67" s="6"/>
      <c r="D67" s="18" t="s">
        <v>108</v>
      </c>
      <c r="E67" s="5"/>
      <c r="F67" s="3" t="s">
        <v>130</v>
      </c>
      <c r="G67" s="3" t="s">
        <v>130</v>
      </c>
      <c r="H67" s="3" t="s">
        <v>130</v>
      </c>
      <c r="I67" s="3"/>
      <c r="J67" s="3"/>
      <c r="K67" s="3"/>
      <c r="L67" s="3" t="e">
        <f t="shared" si="15"/>
        <v>#VALUE!</v>
      </c>
      <c r="M67" s="3"/>
    </row>
    <row r="68" spans="1:13" ht="82.5" hidden="1" customHeight="1" x14ac:dyDescent="0.25">
      <c r="A68" s="29" t="s">
        <v>71</v>
      </c>
      <c r="B68" s="5" t="s">
        <v>57</v>
      </c>
      <c r="C68" s="5"/>
      <c r="D68" s="16" t="s">
        <v>108</v>
      </c>
      <c r="E68" s="5"/>
      <c r="F68" s="3" t="s">
        <v>130</v>
      </c>
      <c r="G68" s="3" t="s">
        <v>130</v>
      </c>
      <c r="H68" s="3" t="s">
        <v>130</v>
      </c>
      <c r="I68" s="3"/>
      <c r="J68" s="3"/>
      <c r="K68" s="3"/>
      <c r="L68" s="3" t="e">
        <f t="shared" si="15"/>
        <v>#VALUE!</v>
      </c>
      <c r="M68" s="3"/>
    </row>
    <row r="69" spans="1:13" s="10" customFormat="1" hidden="1" x14ac:dyDescent="0.25">
      <c r="A69" s="40" t="s">
        <v>59</v>
      </c>
      <c r="B69" s="61" t="s">
        <v>11</v>
      </c>
      <c r="C69" s="61"/>
      <c r="D69" s="61"/>
      <c r="E69" s="61"/>
      <c r="F69" s="7">
        <f>F72+F73</f>
        <v>0</v>
      </c>
      <c r="G69" s="7">
        <f t="shared" ref="G69:H69" si="16">G72+G73</f>
        <v>0</v>
      </c>
      <c r="H69" s="7">
        <f t="shared" si="16"/>
        <v>0</v>
      </c>
      <c r="I69" s="7"/>
      <c r="J69" s="7"/>
      <c r="K69" s="7"/>
      <c r="L69" s="3">
        <f t="shared" si="15"/>
        <v>0</v>
      </c>
      <c r="M69" s="7"/>
    </row>
    <row r="70" spans="1:13" ht="75" hidden="1" x14ac:dyDescent="0.25">
      <c r="A70" s="29" t="s">
        <v>67</v>
      </c>
      <c r="B70" s="6" t="s">
        <v>17</v>
      </c>
      <c r="C70" s="6"/>
      <c r="D70" s="18" t="s">
        <v>109</v>
      </c>
      <c r="E70" s="6" t="s">
        <v>127</v>
      </c>
      <c r="F70" s="3" t="s">
        <v>130</v>
      </c>
      <c r="G70" s="3" t="s">
        <v>130</v>
      </c>
      <c r="H70" s="3" t="s">
        <v>130</v>
      </c>
      <c r="I70" s="3"/>
      <c r="J70" s="3"/>
      <c r="K70" s="3"/>
      <c r="L70" s="3" t="e">
        <f t="shared" si="15"/>
        <v>#VALUE!</v>
      </c>
      <c r="M70" s="3"/>
    </row>
    <row r="71" spans="1:13" ht="42" hidden="1" customHeight="1" x14ac:dyDescent="0.25">
      <c r="A71" s="29" t="s">
        <v>117</v>
      </c>
      <c r="B71" s="5" t="s">
        <v>10</v>
      </c>
      <c r="C71" s="5"/>
      <c r="D71" s="16" t="s">
        <v>109</v>
      </c>
      <c r="E71" s="5" t="s">
        <v>118</v>
      </c>
      <c r="F71" s="3" t="s">
        <v>130</v>
      </c>
      <c r="G71" s="3" t="s">
        <v>130</v>
      </c>
      <c r="H71" s="3" t="s">
        <v>130</v>
      </c>
      <c r="I71" s="3"/>
      <c r="J71" s="3"/>
      <c r="K71" s="3"/>
      <c r="L71" s="3" t="e">
        <f t="shared" si="15"/>
        <v>#VALUE!</v>
      </c>
      <c r="M71" s="3"/>
    </row>
    <row r="72" spans="1:13" ht="118.5" hidden="1" customHeight="1" x14ac:dyDescent="0.25">
      <c r="A72" s="29" t="s">
        <v>119</v>
      </c>
      <c r="B72" s="5" t="s">
        <v>9</v>
      </c>
      <c r="C72" s="5"/>
      <c r="D72" s="16" t="s">
        <v>109</v>
      </c>
      <c r="E72" s="5" t="s">
        <v>166</v>
      </c>
      <c r="F72" s="3"/>
      <c r="G72" s="3"/>
      <c r="H72" s="3"/>
      <c r="I72" s="3"/>
      <c r="J72" s="3"/>
      <c r="K72" s="3"/>
      <c r="L72" s="3">
        <f t="shared" si="15"/>
        <v>0</v>
      </c>
      <c r="M72" s="3"/>
    </row>
    <row r="73" spans="1:13" ht="37.5" hidden="1" x14ac:dyDescent="0.25">
      <c r="A73" s="29" t="s">
        <v>117</v>
      </c>
      <c r="B73" s="5" t="s">
        <v>18</v>
      </c>
      <c r="C73" s="5"/>
      <c r="D73" s="16" t="s">
        <v>109</v>
      </c>
      <c r="E73" s="5"/>
      <c r="F73" s="13"/>
      <c r="G73" s="3"/>
      <c r="H73" s="3"/>
      <c r="I73" s="3"/>
      <c r="J73" s="3"/>
      <c r="K73" s="3"/>
      <c r="L73" s="3">
        <f t="shared" si="15"/>
        <v>0</v>
      </c>
      <c r="M73" s="3"/>
    </row>
  </sheetData>
  <mergeCells count="24">
    <mergeCell ref="J1:L1"/>
    <mergeCell ref="I2:L2"/>
    <mergeCell ref="I3:L3"/>
    <mergeCell ref="I4:L4"/>
    <mergeCell ref="B59:E59"/>
    <mergeCell ref="B69:E69"/>
    <mergeCell ref="B27:E27"/>
    <mergeCell ref="B34:E34"/>
    <mergeCell ref="B35:E35"/>
    <mergeCell ref="B11:E11"/>
    <mergeCell ref="B14:E14"/>
    <mergeCell ref="B20:E20"/>
    <mergeCell ref="B36:E36"/>
    <mergeCell ref="B40:E40"/>
    <mergeCell ref="M6:M9"/>
    <mergeCell ref="A5:L5"/>
    <mergeCell ref="A6:A7"/>
    <mergeCell ref="B6:B7"/>
    <mergeCell ref="D6:D7"/>
    <mergeCell ref="E6:E7"/>
    <mergeCell ref="F6:L6"/>
    <mergeCell ref="B8:E8"/>
    <mergeCell ref="B9:E9"/>
    <mergeCell ref="C6:C7"/>
  </mergeCells>
  <printOptions horizontalCentered="1"/>
  <pageMargins left="0.19685039370078741" right="0.19685039370078741" top="0.39370078740157483" bottom="0.23622047244094491" header="0.11811023622047245" footer="0.11811023622047245"/>
  <pageSetup paperSize="9" scale="44" fitToHeight="4" orientation="landscape" r:id="rId1"/>
  <rowBreaks count="1" manualBreakCount="1">
    <brk id="1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итог</vt:lpstr>
      <vt:lpstr>итог!Заголовки_для_печати</vt:lpstr>
      <vt:lpstr>итог!Область_печати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2020-09-18T07:42:37Z</dcterms:modified>
</cp:coreProperties>
</file>