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540" windowWidth="19440" windowHeight="11295"/>
  </bookViews>
  <sheets>
    <sheet name="итог" sheetId="2" r:id="rId1"/>
  </sheets>
  <definedNames>
    <definedName name="_xlnm.Print_Titles" localSheetId="0">итог!$6:$7</definedName>
    <definedName name="_xlnm.Print_Area" localSheetId="0">итог!$A$1:$L$76</definedName>
  </definedNames>
  <calcPr calcId="145621" iterate="1"/>
</workbook>
</file>

<file path=xl/calcChain.xml><?xml version="1.0" encoding="utf-8"?>
<calcChain xmlns="http://schemas.openxmlformats.org/spreadsheetml/2006/main">
  <c r="K26" i="2" l="1"/>
  <c r="G28" i="2"/>
  <c r="H28" i="2"/>
  <c r="I28" i="2"/>
  <c r="I8" i="2" s="1"/>
  <c r="J28" i="2"/>
  <c r="K28" i="2"/>
  <c r="G20" i="2"/>
  <c r="H20" i="2"/>
  <c r="I20" i="2"/>
  <c r="J20" i="2"/>
  <c r="G8" i="2"/>
  <c r="H8" i="2"/>
  <c r="J8" i="2"/>
  <c r="K71" i="2" l="1"/>
  <c r="K74" i="2"/>
  <c r="J74" i="2"/>
  <c r="J71" i="2" s="1"/>
  <c r="I74" i="2"/>
  <c r="I71" i="2" s="1"/>
  <c r="H74" i="2"/>
  <c r="H71" i="2" s="1"/>
  <c r="G74" i="2"/>
  <c r="G71" i="2" s="1"/>
  <c r="F74" i="2"/>
  <c r="F71" i="2" s="1"/>
  <c r="K40" i="2" l="1"/>
  <c r="K41" i="2"/>
  <c r="K35" i="2"/>
  <c r="K38" i="2"/>
  <c r="K12" i="2"/>
  <c r="K13" i="2"/>
  <c r="K15" i="2"/>
  <c r="K16" i="2"/>
  <c r="K17" i="2"/>
  <c r="K18" i="2"/>
  <c r="K19" i="2"/>
  <c r="K21" i="2"/>
  <c r="K22" i="2"/>
  <c r="K23" i="2"/>
  <c r="K24" i="2"/>
  <c r="K25" i="2"/>
  <c r="K20" i="2" s="1"/>
  <c r="K8" i="2" s="1"/>
  <c r="K27" i="2"/>
  <c r="K29" i="2"/>
  <c r="K30" i="2"/>
  <c r="K31" i="2"/>
  <c r="K32" i="2"/>
  <c r="K33" i="2"/>
  <c r="K34" i="2"/>
  <c r="K10" i="2"/>
  <c r="F20" i="2" l="1"/>
  <c r="J14" i="2" l="1"/>
  <c r="J9" i="2"/>
  <c r="J61" i="2" l="1"/>
  <c r="K62" i="2"/>
  <c r="J37" i="2"/>
  <c r="J42" i="2"/>
  <c r="K64" i="2"/>
  <c r="K44" i="2"/>
  <c r="K45" i="2"/>
  <c r="K46" i="2"/>
  <c r="K47" i="2"/>
  <c r="K48" i="2"/>
  <c r="K49" i="2"/>
  <c r="K50" i="2"/>
  <c r="K51" i="2"/>
  <c r="K52" i="2"/>
  <c r="K53" i="2"/>
  <c r="K54" i="2"/>
  <c r="K55" i="2"/>
  <c r="K56" i="2"/>
  <c r="K57" i="2"/>
  <c r="K58" i="2"/>
  <c r="K59" i="2"/>
  <c r="K60" i="2"/>
  <c r="K43" i="2"/>
  <c r="J36" i="2" l="1"/>
  <c r="F42" i="2"/>
  <c r="G42" i="2"/>
  <c r="H42" i="2"/>
  <c r="I42" i="2"/>
  <c r="K61" i="2" l="1"/>
  <c r="G61" i="2"/>
  <c r="H61" i="2"/>
  <c r="I61" i="2"/>
  <c r="G37" i="2" l="1"/>
  <c r="H37" i="2"/>
  <c r="I37" i="2"/>
  <c r="I36" i="2" l="1"/>
  <c r="H36" i="2"/>
  <c r="G36" i="2"/>
  <c r="G14" i="2" l="1"/>
  <c r="H14" i="2"/>
  <c r="I14" i="2"/>
  <c r="G11" i="2"/>
  <c r="H11" i="2"/>
  <c r="I11" i="2"/>
  <c r="G9" i="2"/>
  <c r="H9" i="2"/>
  <c r="I9" i="2"/>
  <c r="K42" i="2" l="1"/>
  <c r="F14" i="2" l="1"/>
  <c r="K14" i="2" s="1"/>
  <c r="F9" i="2"/>
  <c r="F37" i="2" l="1"/>
  <c r="F28" i="2" l="1"/>
  <c r="F61" i="2" l="1"/>
  <c r="K37" i="2"/>
  <c r="F11" i="2"/>
  <c r="K11" i="2" s="1"/>
  <c r="K36" i="2" l="1"/>
  <c r="F36" i="2"/>
  <c r="F8" i="2"/>
  <c r="K9" i="2"/>
</calcChain>
</file>

<file path=xl/sharedStrings.xml><?xml version="1.0" encoding="utf-8"?>
<sst xmlns="http://schemas.openxmlformats.org/spreadsheetml/2006/main" count="433" uniqueCount="257">
  <si>
    <t>1.</t>
  </si>
  <si>
    <t>№ п/п</t>
  </si>
  <si>
    <t>Мероприятие</t>
  </si>
  <si>
    <t>I.</t>
  </si>
  <si>
    <t>II.</t>
  </si>
  <si>
    <t>Меры по увеличению поступлений налоговых и неналоговых доходов</t>
  </si>
  <si>
    <t>Меры по повышению эффективности расходов</t>
  </si>
  <si>
    <t>Оптимизация расходов на муниципальное управление</t>
  </si>
  <si>
    <t>1.1.</t>
  </si>
  <si>
    <t>Оптимизация расходов на обслуживание муниципального долга</t>
  </si>
  <si>
    <t>Оптимизация бюджетной сети</t>
  </si>
  <si>
    <t>Срок реализации</t>
  </si>
  <si>
    <t>Повышение эффективности расходов</t>
  </si>
  <si>
    <t>Установление ограничения на размер компенсации работникам расходов на оплату стоимости проезда к месту использования отдыха и обратно</t>
  </si>
  <si>
    <t>Регулирование открытия классов, классов-комплектов в общеобразовательных организациях муниципальным заданием</t>
  </si>
  <si>
    <t>Изъятие непрофильного и (или) неиспользуемого имущества учреждений и органов местного самоуправления в целях его дальнейшего эффективного использования (передачи другим учреждениям, консервации)</t>
  </si>
  <si>
    <t>Централизация  обеспечивающих функций органов местного самоуправления</t>
  </si>
  <si>
    <t>Централизация клубной сети на уровне муниципального района</t>
  </si>
  <si>
    <t>Централизация библиотечной сети на уровне муниципального района</t>
  </si>
  <si>
    <t>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в соответствии с постановлением Правительства Российской Федерации от 18 мая 2009 года № 427</t>
  </si>
  <si>
    <t>Отмена расходных обязательств по решению вопросов, не отнесенных к вопросам местного значения</t>
  </si>
  <si>
    <t>Оптимизация расходов на предоставление субсидий юридическим лицам</t>
  </si>
  <si>
    <t>Минимизация объемов авансирования по муниципальным контрактам</t>
  </si>
  <si>
    <t>Увеличение объема расходов учреждений, осуществляемых за счет доходов от внебюджетной деятельности (доходы от оказания платных услуг, использования имущества учреждений, проектной деятельности)</t>
  </si>
  <si>
    <t>Принятие мер технического характера по снижению объемов потребления коммунальных ресурсов учреждениями</t>
  </si>
  <si>
    <t>Совершенствование системы закупок для муниципальных нужд (уменьшение начальной максимальной цены контракта, использование механизма совместных закупок, увеличение доли закупок, осуществляемых конкурентными способами, утверждение порядка, предусматривающего направление экономии, сложившейся по итогам закупок, на финансовое обеспечение первоочередных расходных обязательств)</t>
  </si>
  <si>
    <t>Оптимизация режима функционирования дошкольных образовательных организаций</t>
  </si>
  <si>
    <t>Реорганизация сети муниципальных учреждений (изменение типа и вида, перепрофилирование, укрупнение, создание центров коллективного пользования, повышение эффективности использования занимаемых помещений)</t>
  </si>
  <si>
    <t>Оптимизация численности работников обслуживающего и вспомогательного персонала, непрофильных специалистов учреждений:
- организация работы по нормированию труда в учреждениях;
- передача несвойственных функций учреждений на аутсорсинг;
- установка охранно-пожарной сигнализации</t>
  </si>
  <si>
    <t>Оптимизация объемов финансового обеспечения деятельности органов местного самоуправления:
- выведение непрофильных специалистов из числа муниципальных служащих;
- приведение численности работников органов местного самоуправления и расходов на их содержание в соответствие с нормативными;
- оптимизация расходов на содержание органов местного самоуправления (сокращение расходов на служебные командировки, материальное обеспечение, транспортное обслуживание органов местного самоуправления)</t>
  </si>
  <si>
    <t>2.</t>
  </si>
  <si>
    <t>Оптимизация расходов на оплату труда работников учреждений за счет сокращения внутреннего совмещения</t>
  </si>
  <si>
    <t>Установление ограничений на использование экономии, образующейся в связи с наличием вакансий в учреждениях</t>
  </si>
  <si>
    <t>2.1.</t>
  </si>
  <si>
    <t>2.2.</t>
  </si>
  <si>
    <t>2.3.</t>
  </si>
  <si>
    <t>2.8.</t>
  </si>
  <si>
    <t>2.9.</t>
  </si>
  <si>
    <t>2.10.</t>
  </si>
  <si>
    <t>2.15.</t>
  </si>
  <si>
    <t>2.16.</t>
  </si>
  <si>
    <t>2.17.</t>
  </si>
  <si>
    <t>2.18.</t>
  </si>
  <si>
    <t>2.19.</t>
  </si>
  <si>
    <t>2.20.</t>
  </si>
  <si>
    <t>2.21.</t>
  </si>
  <si>
    <t>Использование типового  контракта, разработанного Министерством по дорожному хозяйству, транспорту и связи Республики Карелия, при заключении муниципальных контрактов на выполнение работ по ремонту автомобильных дорог общего пользования местного значения</t>
  </si>
  <si>
    <t>3.</t>
  </si>
  <si>
    <t>4.</t>
  </si>
  <si>
    <t>3.1.</t>
  </si>
  <si>
    <t>3.2.</t>
  </si>
  <si>
    <t>3.4.</t>
  </si>
  <si>
    <t>3.5.</t>
  </si>
  <si>
    <t>3.6.</t>
  </si>
  <si>
    <t>3.7.</t>
  </si>
  <si>
    <t>4.1.</t>
  </si>
  <si>
    <t>Внесение изменений в правила благоустройства территорий муниципальных образований, предусматривающих регулирование вопросов участия (в том числе финансового) владельцев зданий, строений, сооружений, земельных участков в содержании прилегающих территорий</t>
  </si>
  <si>
    <t>3.8.</t>
  </si>
  <si>
    <t>3.9.</t>
  </si>
  <si>
    <t>Ответственный исполнитель</t>
  </si>
  <si>
    <t>Совершенствование организационно-правовой формы и механизмов финансового обеспечения муниципальных учреждений</t>
  </si>
  <si>
    <t>Утверждение норм материальных, технических и иных ресурсов, используемых для оказания муниципальных услуг (выполнения работ)</t>
  </si>
  <si>
    <t>Увеличение доходов от платы за наем жилых помещений</t>
  </si>
  <si>
    <t xml:space="preserve">Оптимизация объема предоставления услуг в организациях дополнительного образования, финансовое обеспечение которых осуществляется за счет средств местного бюджета </t>
  </si>
  <si>
    <t>Организация межведомственного взаимодействия по выявлению объектов, оказывающих негативное воздействие на окружающую среду и не стоящих на учете, а также по выявлению юридических лиц и индивидуальных предпринимателей, не зарегистрированных в качестве плательщиков платы за негативное воздействие на окружающую среду</t>
  </si>
  <si>
    <t>Обеспечение роста поступлений от реализации программы приватизации</t>
  </si>
  <si>
    <t>Переход на определение налоговой базы по налогу на имущество физических лиц исходя из кадастровой стоимости объектов налогообложения</t>
  </si>
  <si>
    <t>Повышение собираемости налоговых и неналоговых доходов</t>
  </si>
  <si>
    <t>Организация взаимодействия с гражданами и юридическими лицами в целях обеспечения увеличения доходов от самообложения граждан и безвозмездных поступлений от физических и юридических лиц (в том числе в рамках реализации программы поддержки местных инициатив)</t>
  </si>
  <si>
    <t>Повышение эффективности администрирования налога на доходы физических лиц. Легализация неформальной занятости</t>
  </si>
  <si>
    <t xml:space="preserve">Проведение индивидуальной работы с руководителями организаций по увеличению уровня заработной платы наемных работников                      </t>
  </si>
  <si>
    <t>Расширение налоговой базы местных бюджетов за счет налогов по специальным налоговым режимам</t>
  </si>
  <si>
    <t>Осуществление муниципального земельного контроля</t>
  </si>
  <si>
    <t>Установление ставок арендной платы за использование муниципального имущества не ниже ставок, сложившихся исходя из рыночной стоимости аренды имущества, при сдаче в аренду коммерческой недвижимости иными собственниками на территории муниципального образования</t>
  </si>
  <si>
    <t>Проведение работы по выявлению неиспользуемого имущества в целях привлечения его в хозяйственный оборот (продажа, сдача в аренду)</t>
  </si>
  <si>
    <t>Организация работы Комиссии по мобилизации налоговых и неналоговых доходов (проведение заседаний не реже 11 раз в год)</t>
  </si>
  <si>
    <t>Увеличение неналоговых доходов за счет мобилизации административных штрафов, установление ежегодного норматива по увеличению результатов от деятельности административных комиссий. Анализ результатов деятельности административных комиссий</t>
  </si>
  <si>
    <t>Мониторинг выполнения главными администраторами доходов бюджета муниципального образования утвержденных прогнозных показателей по администрируемым ими доходам</t>
  </si>
  <si>
    <t>5.2.</t>
  </si>
  <si>
    <t>Обеспечение роста поступлений за счет доходов от использования и реализации земельных участков и муниципального имущества</t>
  </si>
  <si>
    <t>Увеличение доходов бюджета за счет имущественных налогов</t>
  </si>
  <si>
    <t xml:space="preserve">Участие представителей органов местного самоуправления в заседаниях Комиссии по оспариванию кадастровой стоимости объектов недвижимости, созданной при Управлении Федеральной службы  государственной регистрации, кадастра и картографии по Республике Карелия, при оспаривании стоимости объектов недвижимости и земельных участков, находящихся на территории муниципального образования </t>
  </si>
  <si>
    <t>Повышение эффективности претензионно-исковой работы по взысканию задолженности по арендной плате за земельные участки и имущество, находящееся в муниципальной собственности: 
- инвентаризация задолженности по арендной плате в целях определения реальной суммы долгов по действующим договорам аренды, выявления безнадежной к взысканию задолженности;
- проведение работы по взысканию задолженности по арендной плате за использование муниципального имущества и земельных участков  (предъявление претензий арендаторам, направление исковых заявлений, принудительное расторжение договоров аренды и выселение должников из занимаемых ими муниципальных помещений и т.д.);
- ведение реестра исполнительных документов по взысканию задолженности в бюджет за использование муниципального имущества, проведение ежеквартальной сверки результатов взыскания с территориальными органами Федеральной службы судебных приставов. Принятие решений о направлении исков об обеспечительных мерах в рамках исковой работы по взысканию задолженности через суд</t>
  </si>
  <si>
    <t>Проведение работы по развитию предпринимательства (в том числе в сферах туризма, сельского хозяйства) за счет предоставляемых мер поддержки</t>
  </si>
  <si>
    <t>Проработка вопроса об увеличении поступлений в бюджет за счет привлечения новых источников</t>
  </si>
  <si>
    <t>Управление экономического развития, Финансовое управление</t>
  </si>
  <si>
    <t>Управление экономического развития</t>
  </si>
  <si>
    <t>Управление ЖКХ</t>
  </si>
  <si>
    <t>Финансовое управление</t>
  </si>
  <si>
    <t>Управление делами</t>
  </si>
  <si>
    <t>Управление делами, Финансовое управление</t>
  </si>
  <si>
    <t>Управление социального развития</t>
  </si>
  <si>
    <t>Управление соц.развития, управление делами, Финуправление</t>
  </si>
  <si>
    <t>4.2</t>
  </si>
  <si>
    <t>ежегодно</t>
  </si>
  <si>
    <t>4.1</t>
  </si>
  <si>
    <t>План мероприятий по оздоровлению муниципальных финансов Олонецкого национального муниципального района</t>
  </si>
  <si>
    <t>2019-2020</t>
  </si>
  <si>
    <t>юридический отдел, административная комиссия</t>
  </si>
  <si>
    <t>3.5</t>
  </si>
  <si>
    <t>Нормирование численности работников административно-управленческого персонала учреждений в зависимости от численности получателей услуг и численности работников учреждений</t>
  </si>
  <si>
    <t>Установление в Порядке формирования муниципального задания на оказание муниципальных услуг (выполнение работ) и финансового обеспечения выполнения этого задания норм о возврате субсидии в объеме, соответствующем показателям муниципального задания, которые не были достигнуты</t>
  </si>
  <si>
    <t>Вовлечение в налоговый оборот земельных участков:
- выявление отсутствующих и (или) недостоверных сведений о земельных участках (кадастровая стоимость, площадь, категория земель и (или) вид разрешенного использования, группа видов разрешенного использования), для дальнейшего определения (уточнения) и вовлечения в налоговый оборот;
- реализация мероприятий в рамках муниципального земельного контроля по выявлению не используемых по целевому назначению земельных участков, на которые зарегистрированы права, но отсутствуют данные по кадастровой оценке, невостребованных земельных участков (долей, паев) из земель сельскохозяйственного назначения и принятие мер по оформлению их в муниципальную собственность. Предоставление соответствующих сведений в налоговые органы для рассмотрения вопроса об основаниях применения ставки земельного налога;
- уточнение сведений о правообладателях ранее учтенных земельных участков в случае отсутствия соответствующих сведений в Едином государственном реестре недвижимости и передача информации в установленном статьей 85 Налогового кодекса Российской Федерации порядке для постановки их на учет в налоговом органе</t>
  </si>
  <si>
    <t>да</t>
  </si>
  <si>
    <t>2019-2020 гг</t>
  </si>
  <si>
    <t>постановление Главы Олонецкого национального муниципального района №41 от 04.06.2011</t>
  </si>
  <si>
    <t xml:space="preserve">Ведется работа по заключению энергосервисного контракта по всем учреждениям района. Данная программа предусматривает энергоэффективность в размере 30% от общего объема на услуги по электроснабжению учреждении. </t>
  </si>
  <si>
    <t>2020 гг.</t>
  </si>
  <si>
    <t>2018-2020 гг.</t>
  </si>
  <si>
    <t>2019-2020 гг.</t>
  </si>
  <si>
    <t>установлено с сентября 2016 года</t>
  </si>
  <si>
    <t xml:space="preserve">
Приложение                                                                                                                
</t>
  </si>
  <si>
    <t>Механиз реализации</t>
  </si>
  <si>
    <t>Проведение мероприятий по оптимизации численности органов местного самоуправления, в том числе в связи с передачей части функций в казенное учреждение</t>
  </si>
  <si>
    <t xml:space="preserve">Передача функций  Администрации городского поселения по ведению бухгалтерского учета  Администрации муниципального района  </t>
  </si>
  <si>
    <t>Участие муниципальных учреждений в конкурсах благотворительных фондов на получение грантов, расширение перечня платных услуг</t>
  </si>
  <si>
    <t xml:space="preserve">Проведение мероприятий по оптимизации работников административно-управленческого персонала учреждений </t>
  </si>
  <si>
    <t>Проведение анализа штатных расписаний муниципальных учреждений на соответствие выполняемому функционалу, принятию мер по пересмотру норм труда</t>
  </si>
  <si>
    <t>Мониторинг темпов роста расходов на оплату труда работников муниципальных учреждений, включая непревышение установленных целевых значений показателей средней заработной платы, установленных в планах мероприятий ("дорожных картах") изменений в отраслях социальной сферы</t>
  </si>
  <si>
    <t>Взаимодействие со структурными подразделениями Администрации района, координирующими деятельность мунциипальных учреждений, допустивших прирост расходов на оплату труда работников, в том числе превышения целевых тпоказателей заработной платы</t>
  </si>
  <si>
    <t>не более 3%</t>
  </si>
  <si>
    <t>Проведение анализа штатных расписаний муниципальных учреждений на соответствие выполняемому функционалу</t>
  </si>
  <si>
    <t>Анализ нагрузки на бюджетную сеть (контингент, количество муниципальных учреждений, количество персонала, объемы и качество предоставления муниципальной услуги)</t>
  </si>
  <si>
    <t>Оптимизация расходов по вакантному фонду в учреждениях</t>
  </si>
  <si>
    <t>4.3</t>
  </si>
  <si>
    <t>4.4</t>
  </si>
  <si>
    <t>5.2</t>
  </si>
  <si>
    <t>1.1</t>
  </si>
  <si>
    <t>1.2.</t>
  </si>
  <si>
    <t>1.3.</t>
  </si>
  <si>
    <t>2.4.</t>
  </si>
  <si>
    <t>2.7.</t>
  </si>
  <si>
    <t>2021 год</t>
  </si>
  <si>
    <t>2022 год</t>
  </si>
  <si>
    <t>2023год</t>
  </si>
  <si>
    <t>2024 год</t>
  </si>
  <si>
    <t>2025 год</t>
  </si>
  <si>
    <t>ежемесячно в течение 2020-2025 гг.</t>
  </si>
  <si>
    <t>2</t>
  </si>
  <si>
    <t>2.1</t>
  </si>
  <si>
    <t>2.2</t>
  </si>
  <si>
    <t>2.3</t>
  </si>
  <si>
    <t>2.4</t>
  </si>
  <si>
    <t>2.5</t>
  </si>
  <si>
    <t>3</t>
  </si>
  <si>
    <t>3.1</t>
  </si>
  <si>
    <t>3.2</t>
  </si>
  <si>
    <t>3.3</t>
  </si>
  <si>
    <t>3.4</t>
  </si>
  <si>
    <t>3.6</t>
  </si>
  <si>
    <t>4</t>
  </si>
  <si>
    <t>5</t>
  </si>
  <si>
    <t>Вовлечение в налоговый оборот объектов недвижимости:
- выявление неучтенных (в отношении которых государственный кадастровый учет и (или) государственная регистрация прав не осуществлена) объектов недвижимости на территории муниципального образования;
- проведение работы по достижению полной нумерации жилых домов в населенных пунктах с внесением соответствующих изменений в федеральную информационную адресную систему (ФИАС);
- проведение работы по дополнению и (или) уточнению сведений об объектах недвижимого имущества, в том числе: установление (уточнение) площадей зданий, помещений, сооружений; установление (уточнение) адреса места нахождения зданий, помещений, сооружений; установление правообладателей зданий, помещений, сооружений</t>
  </si>
  <si>
    <t>Финансовое управление, Управление экономического развития</t>
  </si>
  <si>
    <t>Отдел муниципальных закупок</t>
  </si>
  <si>
    <t>Интенсификация деятельности учреждений в соответствии с целевыми показателями повышения эффективности оказания услуг, установленных "дорожными картами" в отраслях социальной сферы (рост значений показателя количества получателей услуг, приходящихся на численность работников основного персонала учреждений), в том числе:
- педагогических работников общеобразовательных организаций, дошкольных образовательных организаций, организаций дополнительного образования детей;
- работников учреждений культуры;</t>
  </si>
  <si>
    <t>3.7</t>
  </si>
  <si>
    <t>изменение размера и порядка расчета платы за выдачу решений на размещение нестационарных торговых объектов</t>
  </si>
  <si>
    <t>Целевой показатель</t>
  </si>
  <si>
    <t>Единица измерения</t>
  </si>
  <si>
    <t>% к уровню предыдущего года</t>
  </si>
  <si>
    <t>не менее 102,0</t>
  </si>
  <si>
    <t>динамика поступлений имущественных налогов</t>
  </si>
  <si>
    <t>не менее 101,0</t>
  </si>
  <si>
    <t>% к сумме поступлений предыдущего года</t>
  </si>
  <si>
    <t>рост неналоговых доходов</t>
  </si>
  <si>
    <t xml:space="preserve">количество реализованных объектов </t>
  </si>
  <si>
    <t>единиц</t>
  </si>
  <si>
    <t>количество обследованных земельных участков</t>
  </si>
  <si>
    <t xml:space="preserve">снижение (отсутствие) просроченной дебиторской задолженности по сравнению с уровнем предыдущего года </t>
  </si>
  <si>
    <t>%</t>
  </si>
  <si>
    <t>не менее чем на 10</t>
  </si>
  <si>
    <t xml:space="preserve">динамика поступлений платы за выдачу решений на размещение нестационарных объектов </t>
  </si>
  <si>
    <t xml:space="preserve">%  к уровню предыдущего года </t>
  </si>
  <si>
    <t>количество заседаний комиссии по мобилизации налоговых и неналоговых доходов в бюджетную систему и погашения задолженности в государственные внебюджетные фонды</t>
  </si>
  <si>
    <t>количество граждан, которым увеличен размер заработной платы</t>
  </si>
  <si>
    <t>человек</t>
  </si>
  <si>
    <t xml:space="preserve">рост налоговых и неналоговых доходов </t>
  </si>
  <si>
    <t>динамика налоговых поступлений от субъектов предпринимательства, получивших муниципальную поддержку, в бюджет Олонецкого национального муниципального района</t>
  </si>
  <si>
    <t>количество проведенных ревизионных мероприятий</t>
  </si>
  <si>
    <t>ед.</t>
  </si>
  <si>
    <t>количество проектов с участием граждан</t>
  </si>
  <si>
    <t>ед</t>
  </si>
  <si>
    <t>Итого 2021 - 2025 годы</t>
  </si>
  <si>
    <t>Оптимизация расходов на финансовое обеспечение органов местного самоуправления путем: - сокращения расходов на служебные командировки, материальное обеспечение, представительские расходы, услуги междугородней связи; - приведение численности работников органов местного самоуправления и расходов на их содержание в соответствие с нормативными</t>
  </si>
  <si>
    <t>Проведение мероприятий по оптимизации (централизации и экономии) расходов органов местного самоуправления, принятие и реализация Планов мероприятий по оптимизации расходов (ликвидация аппарата Совета Олонецкого городского поселения)</t>
  </si>
  <si>
    <t>повышение эффективности расходов бюджета (расчетное снижение среднегодовой стоимости административных, вспомогательных и обслуживающих функций и услуг в органах местного самоуправления за отчетный год по отношению к предыдущему)</t>
  </si>
  <si>
    <t>Главы поселений,Главы администраций поселений Олонецкого национального муниципального района, Управление делами администрации Олонецкого национального муниципального района</t>
  </si>
  <si>
    <t>ежегодно в течение 2021-2025 годов</t>
  </si>
  <si>
    <t>численность работников органов местного самоуправления и расходы на обеспечение их функций соответсвуют нормативным</t>
  </si>
  <si>
    <t>да/нет</t>
  </si>
  <si>
    <t>Реорганизация учреждений дошкольного образования путем присоединения</t>
  </si>
  <si>
    <t>ежеквартально в течение 2021-2025 гг.</t>
  </si>
  <si>
    <t>постоянно в течение 2021-2025 гг.</t>
  </si>
  <si>
    <t>постоянно в течение 2021 -2025 гг.</t>
  </si>
  <si>
    <t>ежемесячно в течение 2021-2025 гг.</t>
  </si>
  <si>
    <t>2021-2025</t>
  </si>
  <si>
    <t>постоянно в течении 2021-2025 гг.</t>
  </si>
  <si>
    <t>сокращение штатной численности</t>
  </si>
  <si>
    <t>шт.ед.</t>
  </si>
  <si>
    <t>проработка с кредитными организациями вопроса о заимствованиях со сроком пользования не менее 24 месяцев</t>
  </si>
  <si>
    <t>Х</t>
  </si>
  <si>
    <t xml:space="preserve">%
</t>
  </si>
  <si>
    <t>отношение годовой суммы платежей по обслуживанию и погашению муниципального долга к общему объему налоговых, неналоговых доходов местного бюджета и дотаций из бюджетов бюджетной системы РФ без учета платежей, направленных на досрочное погашение долговых обязательств, в т.ч. рефинансированных в очередном финансовом году</t>
  </si>
  <si>
    <t>не более 15</t>
  </si>
  <si>
    <t>проведения работы по снижению процентных ставок по действующим кредитным договорам, по рефинансированию кредитных ресурсов с высокими процентными ставками</t>
  </si>
  <si>
    <t>проведение работы:</t>
  </si>
  <si>
    <t>- с кредитными организациями в части направления предложений о снижении процентных ставок за пользование кредитами с обоснованием ситуации</t>
  </si>
  <si>
    <t>х</t>
  </si>
  <si>
    <t xml:space="preserve">разница между средней ставкой по коммерческим заимствованиям и ключевой ставкой Центрального банка Российской Федерации
</t>
  </si>
  <si>
    <t>- по рефинансированию с высокими процентными ставками</t>
  </si>
  <si>
    <t>разница между ставкой по вновь объявляемым электронным аукционам на оказание услуг по предоставлению кредита  и ставкой по рефинансируемому кредиту, привлеченному ранее</t>
  </si>
  <si>
    <t>- по досрочному погашению кредитных ресурсов с высокими процентными ставками</t>
  </si>
  <si>
    <t>экономия бюджетных средств</t>
  </si>
  <si>
    <t>тыс.руб.</t>
  </si>
  <si>
    <t>- по досрочному погашению бюджетных кредитов</t>
  </si>
  <si>
    <t>снижение темпов наращивания объема муниципального долга</t>
  </si>
  <si>
    <t>отношение объема муниципального долга к объему налоговых и неналоговых доходов</t>
  </si>
  <si>
    <t>4.2.</t>
  </si>
  <si>
    <t>4.4,</t>
  </si>
  <si>
    <t>4.3.</t>
  </si>
  <si>
    <t>Повышение долговой устойчивости посредством внедрения практики привлечения среднесрочных и долгосрочных заимствований</t>
  </si>
  <si>
    <t xml:space="preserve">проведение с потенциальными кредиторами и инвесторами работы, направленной на обоснование кредитоспособности Олонецкого национального муниципального района в долгосрочной перспективе  </t>
  </si>
  <si>
    <t>определение эффекта от проведения закупок товаров, работ, услуг как разница между начальной (максимальной) ценой контракта и ценой, по которой был заключен контракт</t>
  </si>
  <si>
    <t xml:space="preserve"> - </t>
  </si>
  <si>
    <t>Обеспечение сбалансированности бюджета Олонецкого национального муниципального района</t>
  </si>
  <si>
    <t>Изменение режима функционирования дошкольных образовательных организаций в периоды снижения посещаемости детей</t>
  </si>
  <si>
    <t>принятие и реализация распоряжений и приказов о сокращении количества дней функционирования дошкольных групп в летний период путем организации работы дошкольных групп на базе одного учреждения</t>
  </si>
  <si>
    <t>снижение потребления коммунальных услуг</t>
  </si>
  <si>
    <t>в период с июня по август 2021-2025 годов</t>
  </si>
  <si>
    <t>сдача в аренду неиспользуемых помещений, заключение договор на возмещение коммунальных расходов</t>
  </si>
  <si>
    <t>рассмотрение деятельности юридических и физических лиц, выплачивающих по данным Управления труда и занятости Республикик Карелия заработную плату ниже МРОТ с учетом надбавок, установленных на территории Олонецкого национального муниципального района, и предоставленных ими  подтверждающих документов на Комиссии по мобилизации налоговых и неналоговых доходов в бюджетную систему и погашения задолженности в государственные внебюджетные фонды</t>
  </si>
  <si>
    <t>проведение инвентаризации объектов недвижимого имущества, выявление объектов недвижимого имущества не участвующих в формировании доходов бюджета и вовлечение их в налоговый оборот</t>
  </si>
  <si>
    <t>взаимодействие с Управлением Росреестра РК по вовлечению в налогообложение объектов недвижимости (земельные участки)</t>
  </si>
  <si>
    <t>осуществление муниципального земельного контроля и выявление самовольно занятых земельных участков, в том числе участков, используемых лицами, не имеющими предусмотренных законодательством Российской Федерации прав на указанные земельные участки, и земельных участков, фактическое использование которых не соответствует разрешенным видам использования:</t>
  </si>
  <si>
    <t>взаимодействие с Министерством земельных и имущественных отношений Республики Карелия по вопросам изменения кадастровой стоимости земельных участков, расположенных в границах Олонецкого национального муниципального района</t>
  </si>
  <si>
    <t>увеличение поступлений в бюджет Олонецкого национального муниципального района в связи с переходом на налогообложение имущества физических лиц исходя из кадастровой стоимости объектов недвижимости</t>
  </si>
  <si>
    <t xml:space="preserve">реализация муниципального имущества в рамках Программы (прогнозного плана) приватизации муниципального имущества Олонецкого национального муниципального района на очередной финансовый год и на плановый период </t>
  </si>
  <si>
    <t>проведение инвентаризации объектов недвижимого имущества, включая земельные участки, выявление объектов недвижимого имущества, включая земельные участки, не участвующих в формировании доходов бюджета</t>
  </si>
  <si>
    <t>организация работы по проведению торгов по продаже права заключения договоров аренды муниципального имущества и земельных участков, находящихся в муниципальной собственности</t>
  </si>
  <si>
    <t>взаимодействие с арендаторами, допустившими несвоевременную уплату обязательных платежей в бюджет Олонецкого национального муниципального района, взаимодействие с организациями  по вопросу сокращения задолженности по неналоговым доходам</t>
  </si>
  <si>
    <t xml:space="preserve">осуществление мероприятий по актуализации организации нестационарной торговли, начислению, контролю поступления платы за выдачу решений на размещение нестационарных торговых объектов </t>
  </si>
  <si>
    <t>взаимодействие с налогоплательщиками, допустившими несвоевременную уплату обязательных платежей в бюджет Беломорского муниципального района, взаимодействие с организациями  по вопросу сокращения задолженности по неналоговым доходам в рамках Комиссии по мобилизации дополнительных доходов в бюджет района</t>
  </si>
  <si>
    <t>принятие и реализация актов главных администраторов доходов бюджета по вопросу повышения эффективности администрирования, мониторинг выполнения главными администраторами доходов бюджета Олонецкого национального муниципального рйаона утвержденных прогнозных показателей по администрируемым ими доходам</t>
  </si>
  <si>
    <t>проведение работы по развитию предпринимательства путем предоставления субсидий из средств бюджета Олонецкого национального муниципального района в рамках реализации муниципальной программы "Развитие и поддержка субъектов малого и среднего предпринимательства на территории Олонецкого национального муниципального района на 2015 – 2023 годы</t>
  </si>
  <si>
    <t>проведение ревизионных мероприятий</t>
  </si>
  <si>
    <t>Активизации работы по проведению торгов по продаже муниципального имущества и земельных участков, находящихся в муниципальной собственности, а так же права заключения договоров аренды муниципального имущества и земельных участков, находящихся в муниципальной собственности</t>
  </si>
  <si>
    <t xml:space="preserve">доля среднесрочных и долгосрочных заимствований в объеме муниципального долга (более 1 года)
</t>
  </si>
  <si>
    <t>факт за 1 пол. 21г. 12,9%</t>
  </si>
  <si>
    <t>факт за 1 пол. 21г. 100%</t>
  </si>
  <si>
    <t>не более 72</t>
  </si>
  <si>
    <t>Увиличение платы за найм 1 кв.м муниципального жилья. Взыскание просроченнно задолженности за найм с населения</t>
  </si>
  <si>
    <t xml:space="preserve">применение ставкок при расчете арендной платы за использование муниципального имущества в соответствии с приказом Министерства строительства.   
</t>
  </si>
  <si>
    <t xml:space="preserve">"Утверждено постановлением администрации Олонецкого национального муниципального района от 21.06.2021 года № 489
</t>
  </si>
  <si>
    <t>Постоянно, в течение 2021-2025 гг.</t>
  </si>
  <si>
    <t>Постоянно, в течение 2021-2025 годов</t>
  </si>
  <si>
    <t>2023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</si>
</sst>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0"/>
      <name val="Arial"/>
      <family val="2"/>
      <charset val="204"/>
    </font>
    <font>
      <b/>
      <sz val="16"/>
      <name val="Times New Roman"/>
      <family val="1"/>
      <charset val="204"/>
    </font>
    <font>
      <sz val="14"/>
      <name val="Calibri"/>
      <family val="2"/>
      <scheme val="minor"/>
    </font>
    <font>
      <sz val="16"/>
      <name val="Times New Roman"/>
      <family val="1"/>
      <charset val="204"/>
    </font>
    <font>
      <sz val="14"/>
      <color theme="1"/>
      <name val="Times New Roman"/>
      <family val="1"/>
      <charset val="204"/>
    </font>
    <font>
      <sz val="14"/>
      <color rgb="FF000000"/>
      <name val="Times New Roman"/>
      <family val="1"/>
      <charset val="204"/>
    </font>
    <font>
      <sz val="16"/>
      <name val="Calibri"/>
      <family val="2"/>
      <scheme val="minor"/>
    </font>
    <font>
      <sz val="12"/>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
      <b/>
      <sz val="14"/>
      <color theme="1"/>
      <name val="Times New Roman"/>
      <family val="1"/>
      <charset val="204"/>
    </font>
    <font>
      <sz val="12"/>
      <color theme="1"/>
      <name val="Calibri"/>
      <family val="2"/>
      <charset val="204"/>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medium">
        <color indexed="64"/>
      </right>
      <top style="thin">
        <color auto="1"/>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auto="1"/>
      </right>
      <top style="thin">
        <color auto="1"/>
      </top>
      <bottom/>
      <diagonal/>
    </border>
    <border>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thin">
        <color indexed="64"/>
      </left>
      <right/>
      <top/>
      <bottom/>
      <diagonal/>
    </border>
    <border>
      <left style="thin">
        <color indexed="64"/>
      </left>
      <right/>
      <top/>
      <bottom style="thin">
        <color indexed="64"/>
      </bottom>
      <diagonal/>
    </border>
    <border>
      <left style="thin">
        <color auto="1"/>
      </left>
      <right/>
      <top/>
      <bottom style="medium">
        <color indexed="64"/>
      </bottom>
      <diagonal/>
    </border>
  </borders>
  <cellStyleXfs count="4">
    <xf numFmtId="0" fontId="0" fillId="0" borderId="0"/>
    <xf numFmtId="0" fontId="2" fillId="0" borderId="0"/>
    <xf numFmtId="0" fontId="5" fillId="0" borderId="0"/>
    <xf numFmtId="0" fontId="1" fillId="0" borderId="0"/>
  </cellStyleXfs>
  <cellXfs count="161">
    <xf numFmtId="0" fontId="0" fillId="0" borderId="0" xfId="0"/>
    <xf numFmtId="0" fontId="3" fillId="2" borderId="0" xfId="0" applyFont="1" applyFill="1" applyAlignment="1">
      <alignment horizontal="justify" vertical="center" wrapText="1"/>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3" fillId="2"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7" fillId="3" borderId="0" xfId="0" applyFont="1" applyFill="1" applyAlignment="1">
      <alignment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vertical="top"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top" wrapText="1"/>
    </xf>
    <xf numFmtId="0" fontId="9" fillId="0" borderId="1" xfId="3" applyFont="1" applyFill="1" applyBorder="1" applyAlignment="1">
      <alignment vertical="center" wrapText="1"/>
    </xf>
    <xf numFmtId="0" fontId="6"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3" borderId="0" xfId="0" applyFont="1" applyFill="1" applyAlignment="1">
      <alignment horizontal="center" vertical="center" wrapText="1"/>
    </xf>
    <xf numFmtId="0" fontId="11" fillId="4" borderId="0" xfId="0" applyFont="1" applyFill="1" applyAlignment="1">
      <alignment wrapText="1"/>
    </xf>
    <xf numFmtId="49" fontId="3" fillId="2" borderId="1" xfId="0" applyNumberFormat="1" applyFont="1" applyFill="1" applyBorder="1" applyAlignment="1">
      <alignment horizontal="center" vertical="center" wrapText="1"/>
    </xf>
    <xf numFmtId="0" fontId="9" fillId="0" borderId="1" xfId="0" applyFont="1" applyBorder="1" applyAlignment="1">
      <alignment wrapText="1"/>
    </xf>
    <xf numFmtId="0" fontId="3" fillId="2" borderId="1" xfId="0" applyFont="1" applyFill="1" applyBorder="1" applyAlignment="1">
      <alignment horizontal="justify" vertical="center" wrapText="1"/>
    </xf>
    <xf numFmtId="0" fontId="10" fillId="2" borderId="1" xfId="0" applyFont="1" applyFill="1" applyBorder="1" applyAlignment="1">
      <alignment horizontal="justify" vertical="center" wrapText="1"/>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49" fontId="4" fillId="3" borderId="1" xfId="0" applyNumberFormat="1" applyFont="1" applyFill="1" applyBorder="1" applyAlignment="1">
      <alignment horizontal="center" vertical="center" wrapText="1"/>
    </xf>
    <xf numFmtId="49" fontId="3" fillId="2" borderId="0" xfId="0" applyNumberFormat="1" applyFont="1" applyFill="1" applyAlignment="1">
      <alignment horizontal="center" vertical="center" wrapText="1"/>
    </xf>
    <xf numFmtId="49" fontId="6" fillId="4"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1" xfId="0" applyFont="1" applyFill="1" applyBorder="1" applyAlignment="1">
      <alignment horizontal="center" vertical="center" wrapText="1"/>
    </xf>
    <xf numFmtId="0" fontId="3" fillId="2" borderId="0" xfId="0" applyFont="1" applyFill="1" applyAlignment="1">
      <alignment horizontal="center" wrapText="1"/>
    </xf>
    <xf numFmtId="0" fontId="3" fillId="2" borderId="0" xfId="0" applyFont="1" applyFill="1" applyAlignment="1">
      <alignment horizontal="left" vertical="top" wrapText="1"/>
    </xf>
    <xf numFmtId="0" fontId="3" fillId="2" borderId="0" xfId="0" applyFont="1" applyFill="1" applyAlignment="1">
      <alignment horizontal="center" vertical="top" wrapText="1"/>
    </xf>
    <xf numFmtId="0" fontId="6" fillId="2"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5" borderId="8" xfId="0" applyFont="1" applyFill="1" applyBorder="1" applyAlignment="1">
      <alignment vertical="center" wrapText="1"/>
    </xf>
    <xf numFmtId="0" fontId="6" fillId="5" borderId="0" xfId="0" applyFont="1" applyFill="1" applyAlignment="1">
      <alignment horizontal="center" vertical="center" wrapText="1"/>
    </xf>
    <xf numFmtId="0" fontId="8" fillId="5" borderId="0" xfId="0" applyFont="1" applyFill="1" applyAlignment="1">
      <alignment horizontal="center" vertical="center" wrapText="1"/>
    </xf>
    <xf numFmtId="0" fontId="3" fillId="2" borderId="7" xfId="0" applyFont="1" applyFill="1" applyBorder="1" applyAlignment="1">
      <alignment horizontal="left" vertical="top" wrapText="1"/>
    </xf>
    <xf numFmtId="0" fontId="11" fillId="4" borderId="1" xfId="0" applyFont="1" applyFill="1" applyBorder="1" applyAlignment="1">
      <alignment wrapText="1"/>
    </xf>
    <xf numFmtId="0" fontId="7" fillId="3" borderId="1" xfId="0" applyFont="1" applyFill="1" applyBorder="1" applyAlignment="1">
      <alignment wrapText="1"/>
    </xf>
    <xf numFmtId="0" fontId="4" fillId="3" borderId="1" xfId="0" applyFont="1" applyFill="1" applyBorder="1" applyAlignment="1">
      <alignment vertical="center" wrapText="1"/>
    </xf>
    <xf numFmtId="0" fontId="3" fillId="3" borderId="1" xfId="0" applyFont="1" applyFill="1" applyBorder="1" applyAlignment="1">
      <alignment horizontal="left" vertical="center" wrapText="1"/>
    </xf>
    <xf numFmtId="49" fontId="13" fillId="0" borderId="3" xfId="0" applyNumberFormat="1" applyFont="1" applyFill="1" applyBorder="1" applyAlignment="1">
      <alignment horizontal="center" vertical="top" wrapText="1"/>
    </xf>
    <xf numFmtId="164" fontId="12" fillId="0" borderId="3" xfId="0" applyNumberFormat="1" applyFont="1" applyFill="1" applyBorder="1" applyAlignment="1">
      <alignment horizontal="center" vertical="top" wrapText="1"/>
    </xf>
    <xf numFmtId="49" fontId="12" fillId="0" borderId="3" xfId="0" applyNumberFormat="1" applyFont="1" applyFill="1" applyBorder="1" applyAlignment="1">
      <alignment horizontal="center" vertical="top" wrapText="1"/>
    </xf>
    <xf numFmtId="164" fontId="13" fillId="0" borderId="3" xfId="0" applyNumberFormat="1" applyFont="1" applyFill="1" applyBorder="1" applyAlignment="1">
      <alignment horizontal="center" vertical="top" wrapText="1"/>
    </xf>
    <xf numFmtId="164" fontId="12" fillId="0" borderId="10" xfId="0" applyNumberFormat="1" applyFont="1" applyFill="1" applyBorder="1" applyAlignment="1">
      <alignment horizontal="center" vertical="top" wrapText="1"/>
    </xf>
    <xf numFmtId="0" fontId="13" fillId="0" borderId="1" xfId="0" applyFont="1" applyFill="1" applyBorder="1" applyAlignment="1">
      <alignment horizontal="center" vertical="top" wrapText="1"/>
    </xf>
    <xf numFmtId="165" fontId="13" fillId="0" borderId="1" xfId="0" applyNumberFormat="1" applyFont="1" applyFill="1" applyBorder="1" applyAlignment="1">
      <alignment horizontal="center" vertical="top" wrapText="1"/>
    </xf>
    <xf numFmtId="165" fontId="13" fillId="0" borderId="11" xfId="0" applyNumberFormat="1" applyFont="1" applyFill="1" applyBorder="1" applyAlignment="1">
      <alignment horizontal="center" vertical="top" wrapText="1"/>
    </xf>
    <xf numFmtId="165" fontId="14" fillId="0"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15" fillId="2" borderId="1" xfId="0" applyFont="1" applyFill="1" applyBorder="1" applyAlignment="1">
      <alignment horizontal="center" vertical="top" wrapText="1"/>
    </xf>
    <xf numFmtId="0" fontId="12"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49" fontId="13" fillId="0" borderId="4" xfId="0" applyNumberFormat="1" applyFont="1" applyFill="1" applyBorder="1" applyAlignment="1">
      <alignment horizontal="center" vertical="top" wrapText="1"/>
    </xf>
    <xf numFmtId="3" fontId="13" fillId="0" borderId="3" xfId="0" applyNumberFormat="1" applyFont="1" applyFill="1" applyBorder="1" applyAlignment="1">
      <alignment horizontal="center" vertical="top" wrapText="1"/>
    </xf>
    <xf numFmtId="3" fontId="13" fillId="0" borderId="9" xfId="0" applyNumberFormat="1" applyFont="1" applyFill="1" applyBorder="1" applyAlignment="1">
      <alignment horizontal="center" vertical="top" wrapText="1"/>
    </xf>
    <xf numFmtId="3" fontId="12" fillId="0" borderId="10" xfId="0" applyNumberFormat="1" applyFont="1" applyFill="1" applyBorder="1" applyAlignment="1">
      <alignment horizontal="center" vertical="top" wrapText="1"/>
    </xf>
    <xf numFmtId="0" fontId="13" fillId="0" borderId="1" xfId="0" applyFont="1" applyBorder="1" applyAlignment="1">
      <alignment horizontal="center" vertical="top" wrapText="1"/>
    </xf>
    <xf numFmtId="49" fontId="13" fillId="0" borderId="1" xfId="0" applyNumberFormat="1" applyFont="1" applyFill="1" applyBorder="1" applyAlignment="1">
      <alignment horizontal="center" vertical="top" wrapText="1"/>
    </xf>
    <xf numFmtId="9" fontId="12" fillId="0" borderId="1" xfId="0" applyNumberFormat="1" applyFont="1" applyBorder="1" applyAlignment="1">
      <alignment horizontal="center" vertical="top" wrapText="1"/>
    </xf>
    <xf numFmtId="0" fontId="13" fillId="0" borderId="12" xfId="0" applyFont="1" applyFill="1" applyBorder="1" applyAlignment="1">
      <alignment horizontal="center" vertical="top" wrapText="1"/>
    </xf>
    <xf numFmtId="164" fontId="12" fillId="0" borderId="1" xfId="0" applyNumberFormat="1" applyFont="1" applyFill="1" applyBorder="1" applyAlignment="1">
      <alignment horizontal="center" vertical="top" wrapText="1"/>
    </xf>
    <xf numFmtId="164" fontId="12" fillId="0" borderId="13" xfId="0" applyNumberFormat="1" applyFont="1" applyFill="1" applyBorder="1" applyAlignment="1">
      <alignment horizontal="center" vertical="top" wrapText="1"/>
    </xf>
    <xf numFmtId="3" fontId="13" fillId="0" borderId="1" xfId="0" applyNumberFormat="1" applyFont="1" applyFill="1" applyBorder="1" applyAlignment="1">
      <alignment horizontal="center" vertical="top" wrapText="1"/>
    </xf>
    <xf numFmtId="3" fontId="12" fillId="0" borderId="4" xfId="0" applyNumberFormat="1" applyFont="1" applyFill="1" applyBorder="1" applyAlignment="1">
      <alignment horizontal="center" vertical="top" wrapText="1"/>
    </xf>
    <xf numFmtId="3" fontId="12" fillId="0" borderId="13" xfId="0" applyNumberFormat="1" applyFont="1" applyFill="1" applyBorder="1" applyAlignment="1">
      <alignment horizontal="center" vertical="top" wrapText="1"/>
    </xf>
    <xf numFmtId="3" fontId="12" fillId="0" borderId="3" xfId="0" applyNumberFormat="1" applyFont="1" applyFill="1" applyBorder="1" applyAlignment="1">
      <alignment horizontal="center" vertical="top" wrapText="1"/>
    </xf>
    <xf numFmtId="3" fontId="12" fillId="0" borderId="14" xfId="0" applyNumberFormat="1" applyFont="1" applyFill="1" applyBorder="1" applyAlignment="1">
      <alignment horizontal="center" vertical="top" wrapText="1"/>
    </xf>
    <xf numFmtId="3" fontId="13" fillId="2" borderId="9" xfId="0" applyNumberFormat="1" applyFont="1" applyFill="1" applyBorder="1" applyAlignment="1">
      <alignment horizontal="center" vertical="top" wrapText="1"/>
    </xf>
    <xf numFmtId="49" fontId="12" fillId="0" borderId="15" xfId="0" applyNumberFormat="1" applyFont="1" applyFill="1" applyBorder="1" applyAlignment="1">
      <alignment horizontal="center" vertical="top" wrapText="1"/>
    </xf>
    <xf numFmtId="0" fontId="4" fillId="7"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6" fillId="0" borderId="0" xfId="0" applyFont="1" applyFill="1" applyAlignment="1">
      <alignment wrapText="1"/>
    </xf>
    <xf numFmtId="165" fontId="3" fillId="3" borderId="1" xfId="0" applyNumberFormat="1" applyFont="1" applyFill="1" applyBorder="1" applyAlignment="1">
      <alignment horizontal="center" vertical="center" wrapText="1"/>
    </xf>
    <xf numFmtId="0" fontId="13" fillId="2" borderId="1" xfId="0" applyFont="1" applyFill="1" applyBorder="1" applyAlignment="1">
      <alignment horizontal="center" vertical="top" wrapText="1"/>
    </xf>
    <xf numFmtId="0" fontId="13" fillId="2" borderId="13" xfId="0" applyFont="1" applyFill="1" applyBorder="1" applyAlignment="1">
      <alignment horizontal="center" vertical="top" wrapText="1"/>
    </xf>
    <xf numFmtId="49" fontId="12" fillId="0" borderId="16" xfId="0" applyNumberFormat="1" applyFont="1" applyFill="1" applyBorder="1" applyAlignment="1">
      <alignment horizontal="center" vertical="top" wrapText="1"/>
    </xf>
    <xf numFmtId="0" fontId="12" fillId="0" borderId="7" xfId="0" applyFont="1" applyFill="1" applyBorder="1" applyAlignment="1">
      <alignment vertical="top" wrapText="1"/>
    </xf>
    <xf numFmtId="0" fontId="12" fillId="0" borderId="17" xfId="0" applyFont="1" applyFill="1" applyBorder="1" applyAlignment="1">
      <alignment horizontal="center" vertical="top" wrapText="1"/>
    </xf>
    <xf numFmtId="165" fontId="12" fillId="0" borderId="7" xfId="0" applyNumberFormat="1" applyFont="1" applyFill="1" applyBorder="1" applyAlignment="1">
      <alignment horizontal="center" vertical="top" wrapText="1"/>
    </xf>
    <xf numFmtId="0" fontId="12" fillId="0" borderId="7" xfId="0" applyFont="1" applyFill="1" applyBorder="1" applyAlignment="1">
      <alignment horizontal="center" vertical="top" wrapText="1"/>
    </xf>
    <xf numFmtId="1" fontId="12" fillId="0" borderId="7" xfId="0" applyNumberFormat="1" applyFont="1" applyFill="1" applyBorder="1" applyAlignment="1">
      <alignment horizontal="center" vertical="top"/>
    </xf>
    <xf numFmtId="1" fontId="12" fillId="0" borderId="22" xfId="0" applyNumberFormat="1" applyFont="1" applyFill="1" applyBorder="1" applyAlignment="1">
      <alignment horizontal="center" vertical="top"/>
    </xf>
    <xf numFmtId="49" fontId="13" fillId="0" borderId="18" xfId="0" applyNumberFormat="1" applyFont="1" applyFill="1" applyBorder="1" applyAlignment="1">
      <alignment horizontal="center" vertical="top" wrapText="1"/>
    </xf>
    <xf numFmtId="0" fontId="17" fillId="0" borderId="1" xfId="0" applyFont="1" applyFill="1" applyBorder="1" applyAlignment="1">
      <alignment vertical="top" wrapText="1"/>
    </xf>
    <xf numFmtId="0" fontId="12" fillId="0" borderId="6" xfId="0" applyFont="1" applyFill="1" applyBorder="1" applyAlignment="1">
      <alignment horizontal="center" vertical="top" wrapText="1"/>
    </xf>
    <xf numFmtId="165" fontId="12" fillId="0" borderId="1" xfId="0" applyNumberFormat="1" applyFont="1" applyFill="1" applyBorder="1" applyAlignment="1">
      <alignment horizontal="center" vertical="top" wrapText="1"/>
    </xf>
    <xf numFmtId="0" fontId="12" fillId="0" borderId="1" xfId="0" applyFont="1" applyFill="1" applyBorder="1" applyAlignment="1">
      <alignment horizontal="center" vertical="top" wrapText="1"/>
    </xf>
    <xf numFmtId="0" fontId="12" fillId="0" borderId="3" xfId="0" applyFont="1" applyFill="1" applyBorder="1" applyAlignment="1">
      <alignment horizontal="center" vertical="top" wrapText="1"/>
    </xf>
    <xf numFmtId="165" fontId="12" fillId="0" borderId="3" xfId="0" applyNumberFormat="1" applyFont="1" applyFill="1" applyBorder="1" applyAlignment="1">
      <alignment horizontal="center" vertical="top" wrapText="1"/>
    </xf>
    <xf numFmtId="165" fontId="12" fillId="0" borderId="4" xfId="0" applyNumberFormat="1" applyFont="1" applyFill="1" applyBorder="1" applyAlignment="1">
      <alignment horizontal="center" vertical="top" wrapText="1"/>
    </xf>
    <xf numFmtId="0" fontId="13" fillId="0" borderId="3" xfId="0" applyFont="1" applyFill="1" applyBorder="1" applyAlignment="1">
      <alignment horizontal="center" vertical="top" wrapText="1"/>
    </xf>
    <xf numFmtId="0" fontId="13" fillId="0" borderId="3" xfId="0" applyFont="1" applyFill="1" applyBorder="1" applyAlignment="1">
      <alignment horizontal="center" vertical="top"/>
    </xf>
    <xf numFmtId="0" fontId="13" fillId="0" borderId="14" xfId="0" applyFont="1" applyFill="1" applyBorder="1" applyAlignment="1">
      <alignment horizontal="center" vertical="top"/>
    </xf>
    <xf numFmtId="0" fontId="16" fillId="0" borderId="1" xfId="0" applyFont="1" applyFill="1" applyBorder="1" applyAlignment="1">
      <alignment wrapText="1"/>
    </xf>
    <xf numFmtId="49" fontId="12" fillId="0" borderId="6" xfId="0" applyNumberFormat="1" applyFont="1" applyFill="1" applyBorder="1" applyAlignment="1">
      <alignment horizontal="center" vertical="top" wrapText="1"/>
    </xf>
    <xf numFmtId="165" fontId="12" fillId="0" borderId="8" xfId="0" applyNumberFormat="1" applyFont="1" applyFill="1" applyBorder="1" applyAlignment="1">
      <alignment horizontal="center" vertical="top" wrapText="1"/>
    </xf>
    <xf numFmtId="0" fontId="13" fillId="0" borderId="8" xfId="0" applyFont="1" applyFill="1" applyBorder="1" applyAlignment="1">
      <alignment horizontal="center" vertical="top" wrapText="1"/>
    </xf>
    <xf numFmtId="0" fontId="13" fillId="0" borderId="8" xfId="0" applyFont="1" applyFill="1" applyBorder="1" applyAlignment="1">
      <alignment horizontal="center" vertical="top"/>
    </xf>
    <xf numFmtId="0" fontId="13" fillId="0" borderId="21" xfId="0" applyFont="1" applyFill="1" applyBorder="1" applyAlignment="1">
      <alignment horizontal="center" vertical="top"/>
    </xf>
    <xf numFmtId="164" fontId="12" fillId="0" borderId="8" xfId="0" applyNumberFormat="1" applyFont="1" applyFill="1" applyBorder="1" applyAlignment="1">
      <alignment horizontal="center" vertical="top" wrapText="1"/>
    </xf>
    <xf numFmtId="164" fontId="13" fillId="0" borderId="8" xfId="0" applyNumberFormat="1" applyFont="1" applyFill="1" applyBorder="1" applyAlignment="1">
      <alignment horizontal="center" vertical="top"/>
    </xf>
    <xf numFmtId="164" fontId="13" fillId="0" borderId="21" xfId="0" applyNumberFormat="1" applyFont="1" applyFill="1" applyBorder="1" applyAlignment="1">
      <alignment horizontal="center" vertical="top"/>
    </xf>
    <xf numFmtId="165" fontId="13" fillId="0" borderId="7" xfId="0" applyNumberFormat="1" applyFont="1" applyFill="1" applyBorder="1" applyAlignment="1">
      <alignment horizontal="center" vertical="top"/>
    </xf>
    <xf numFmtId="165" fontId="13" fillId="0" borderId="22" xfId="0" applyNumberFormat="1" applyFont="1" applyFill="1" applyBorder="1" applyAlignment="1">
      <alignment horizontal="center" vertical="top"/>
    </xf>
    <xf numFmtId="49" fontId="15" fillId="0" borderId="1" xfId="0" applyNumberFormat="1" applyFont="1" applyFill="1" applyBorder="1" applyAlignment="1">
      <alignment horizontal="center" vertical="top" wrapText="1"/>
    </xf>
    <xf numFmtId="0" fontId="15" fillId="0" borderId="1" xfId="0" applyFont="1" applyFill="1" applyBorder="1" applyAlignment="1">
      <alignment vertical="top" wrapText="1"/>
    </xf>
    <xf numFmtId="0" fontId="15" fillId="0" borderId="1" xfId="0" applyFont="1" applyFill="1" applyBorder="1" applyAlignment="1">
      <alignment horizontal="center" vertical="top" wrapText="1"/>
    </xf>
    <xf numFmtId="164" fontId="14" fillId="0" borderId="1" xfId="0" applyNumberFormat="1" applyFont="1" applyFill="1" applyBorder="1" applyAlignment="1">
      <alignment horizontal="center" vertical="top" wrapText="1"/>
    </xf>
    <xf numFmtId="164" fontId="15" fillId="0" borderId="1" xfId="0" applyNumberFormat="1" applyFont="1" applyFill="1" applyBorder="1" applyAlignment="1">
      <alignment horizontal="center" vertical="top" wrapText="1"/>
    </xf>
    <xf numFmtId="164" fontId="15" fillId="0" borderId="23" xfId="0" applyNumberFormat="1" applyFont="1" applyFill="1" applyBorder="1" applyAlignment="1">
      <alignment horizontal="center" vertical="top" wrapText="1"/>
    </xf>
    <xf numFmtId="49" fontId="13" fillId="0" borderId="8" xfId="0" applyNumberFormat="1" applyFont="1" applyFill="1" applyBorder="1" applyAlignment="1">
      <alignment horizontal="center" vertical="top" wrapText="1"/>
    </xf>
    <xf numFmtId="49" fontId="13" fillId="0" borderId="7" xfId="0" applyNumberFormat="1" applyFont="1" applyFill="1" applyBorder="1" applyAlignment="1">
      <alignment horizontal="center" vertical="top" wrapText="1"/>
    </xf>
    <xf numFmtId="49" fontId="12" fillId="0" borderId="16" xfId="0" applyNumberFormat="1" applyFont="1" applyFill="1" applyBorder="1" applyAlignment="1">
      <alignment horizontal="center" vertical="top" wrapText="1"/>
    </xf>
    <xf numFmtId="0" fontId="17" fillId="0" borderId="19" xfId="0" applyFont="1" applyFill="1" applyBorder="1" applyAlignment="1">
      <alignment horizontal="center" vertical="top" wrapText="1"/>
    </xf>
    <xf numFmtId="0" fontId="17" fillId="0" borderId="20" xfId="0" applyFont="1" applyFill="1" applyBorder="1" applyAlignment="1">
      <alignment horizontal="center" vertical="top" wrapText="1"/>
    </xf>
    <xf numFmtId="0" fontId="12" fillId="0" borderId="1" xfId="0" applyFont="1" applyFill="1" applyBorder="1" applyAlignment="1">
      <alignment vertical="top" wrapText="1"/>
    </xf>
    <xf numFmtId="0" fontId="17" fillId="0" borderId="1" xfId="0" applyFont="1" applyFill="1" applyBorder="1" applyAlignment="1">
      <alignment vertical="top" wrapText="1"/>
    </xf>
    <xf numFmtId="0" fontId="12" fillId="0" borderId="3" xfId="0" applyFont="1" applyFill="1" applyBorder="1" applyAlignment="1">
      <alignment horizontal="center" vertical="top" wrapText="1"/>
    </xf>
    <xf numFmtId="0" fontId="17" fillId="0" borderId="8" xfId="0" applyFont="1" applyFill="1" applyBorder="1" applyAlignment="1">
      <alignment horizontal="center" vertical="top" wrapText="1"/>
    </xf>
    <xf numFmtId="0" fontId="17" fillId="0" borderId="7" xfId="0" applyFont="1" applyFill="1" applyBorder="1" applyAlignment="1">
      <alignment horizontal="center" vertical="top"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6" fillId="4" borderId="1"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2" borderId="0" xfId="0" applyFont="1" applyFill="1" applyAlignment="1">
      <alignment horizontal="right" wrapText="1"/>
    </xf>
    <xf numFmtId="0" fontId="3" fillId="2" borderId="0" xfId="0" applyFont="1" applyFill="1" applyAlignment="1">
      <alignment horizontal="center" vertical="top" wrapText="1"/>
    </xf>
    <xf numFmtId="0" fontId="3" fillId="2" borderId="0" xfId="0" applyFont="1" applyFill="1" applyAlignment="1">
      <alignment horizontal="left" vertical="top" wrapText="1"/>
    </xf>
    <xf numFmtId="0" fontId="4"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49" fontId="3" fillId="2" borderId="3"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cellXfs>
  <cellStyles count="4">
    <cellStyle name="Обычный" xfId="0" builtinId="0"/>
    <cellStyle name="Обычный 2" xfId="2"/>
    <cellStyle name="Обычный 3" xfId="1"/>
    <cellStyle name="Обычный 4"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9"/>
  <sheetViews>
    <sheetView tabSelected="1" topLeftCell="D4" zoomScale="60" zoomScaleNormal="60" zoomScaleSheetLayoutView="65" workbookViewId="0">
      <pane ySplit="2130" activePane="bottomLeft"/>
      <selection activeCell="S4" sqref="S1:S1048576"/>
      <selection pane="bottomLeft" activeCell="I7" sqref="I7"/>
    </sheetView>
  </sheetViews>
  <sheetFormatPr defaultColWidth="9.140625" defaultRowHeight="18.75" x14ac:dyDescent="0.25"/>
  <cols>
    <col min="1" max="1" width="8.5703125" style="33" customWidth="1"/>
    <col min="2" max="2" width="85.28515625" style="1" customWidth="1"/>
    <col min="3" max="3" width="61.42578125" style="1" customWidth="1"/>
    <col min="4" max="4" width="23" style="1" customWidth="1"/>
    <col min="5" max="5" width="21.85546875" style="1" customWidth="1"/>
    <col min="6" max="6" width="14.140625" style="2" customWidth="1"/>
    <col min="7" max="7" width="12.7109375" style="2" customWidth="1"/>
    <col min="8" max="8" width="12.42578125" style="2" customWidth="1"/>
    <col min="9" max="9" width="12.7109375" style="2" customWidth="1"/>
    <col min="10" max="10" width="13.140625" style="2" customWidth="1"/>
    <col min="11" max="11" width="20.7109375" style="2" customWidth="1"/>
    <col min="12" max="12" width="28" style="2" customWidth="1"/>
    <col min="13" max="13" width="22.85546875" style="2" customWidth="1"/>
    <col min="14" max="14" width="15.85546875" style="2" customWidth="1"/>
    <col min="15" max="15" width="16" style="2" customWidth="1"/>
    <col min="16" max="16" width="15.28515625" style="2" customWidth="1"/>
    <col min="17" max="17" width="17.5703125" style="2" customWidth="1"/>
    <col min="18" max="18" width="15.5703125" style="2" customWidth="1"/>
    <col min="19" max="16384" width="9.140625" style="2"/>
  </cols>
  <sheetData>
    <row r="1" spans="1:18" ht="21" customHeight="1" x14ac:dyDescent="0.3">
      <c r="L1" s="42"/>
      <c r="O1" s="151" t="s">
        <v>111</v>
      </c>
      <c r="P1" s="151"/>
      <c r="Q1" s="151"/>
      <c r="R1" s="151"/>
    </row>
    <row r="2" spans="1:18" ht="21" customHeight="1" x14ac:dyDescent="0.25">
      <c r="L2" s="44"/>
      <c r="N2" s="152"/>
      <c r="O2" s="152"/>
      <c r="P2" s="152"/>
      <c r="Q2" s="152"/>
      <c r="R2" s="152"/>
    </row>
    <row r="3" spans="1:18" ht="36" customHeight="1" x14ac:dyDescent="0.25">
      <c r="L3" s="44"/>
      <c r="N3" s="152" t="s">
        <v>253</v>
      </c>
      <c r="O3" s="152"/>
      <c r="P3" s="152"/>
      <c r="Q3" s="152"/>
      <c r="R3" s="152"/>
    </row>
    <row r="4" spans="1:18" ht="22.5" customHeight="1" x14ac:dyDescent="0.25">
      <c r="G4" s="153"/>
      <c r="H4" s="153"/>
      <c r="I4" s="153"/>
      <c r="J4" s="153"/>
      <c r="K4" s="153"/>
      <c r="L4" s="43"/>
    </row>
    <row r="5" spans="1:18" ht="30" customHeight="1" x14ac:dyDescent="0.25">
      <c r="A5" s="140" t="s">
        <v>96</v>
      </c>
      <c r="B5" s="140"/>
      <c r="C5" s="140"/>
      <c r="D5" s="140"/>
      <c r="E5" s="140"/>
      <c r="F5" s="140"/>
      <c r="G5" s="140"/>
      <c r="H5" s="140"/>
      <c r="I5" s="140"/>
      <c r="J5" s="140"/>
      <c r="K5" s="140"/>
      <c r="L5" s="45"/>
      <c r="M5" s="4"/>
      <c r="N5" s="4"/>
      <c r="O5" s="4"/>
      <c r="P5" s="4"/>
      <c r="Q5" s="4"/>
    </row>
    <row r="6" spans="1:18" s="4" customFormat="1" ht="18.75" customHeight="1" x14ac:dyDescent="0.25">
      <c r="A6" s="141" t="s">
        <v>1</v>
      </c>
      <c r="B6" s="137" t="s">
        <v>2</v>
      </c>
      <c r="C6" s="137" t="s">
        <v>112</v>
      </c>
      <c r="D6" s="137" t="s">
        <v>59</v>
      </c>
      <c r="E6" s="137" t="s">
        <v>11</v>
      </c>
      <c r="F6" s="154"/>
      <c r="G6" s="154"/>
      <c r="H6" s="154"/>
      <c r="I6" s="154"/>
      <c r="J6" s="154"/>
      <c r="K6" s="40"/>
      <c r="L6" s="137" t="s">
        <v>158</v>
      </c>
      <c r="M6" s="139" t="s">
        <v>159</v>
      </c>
      <c r="N6" s="139"/>
      <c r="O6" s="139"/>
      <c r="P6" s="139"/>
      <c r="Q6" s="139"/>
      <c r="R6" s="139"/>
    </row>
    <row r="7" spans="1:18" s="4" customFormat="1" ht="51" customHeight="1" x14ac:dyDescent="0.25">
      <c r="A7" s="142"/>
      <c r="B7" s="138"/>
      <c r="C7" s="138"/>
      <c r="D7" s="138"/>
      <c r="E7" s="138"/>
      <c r="F7" s="3" t="s">
        <v>132</v>
      </c>
      <c r="G7" s="3" t="s">
        <v>133</v>
      </c>
      <c r="H7" s="3" t="s">
        <v>256</v>
      </c>
      <c r="I7" s="3" t="s">
        <v>135</v>
      </c>
      <c r="J7" s="3" t="s">
        <v>136</v>
      </c>
      <c r="K7" s="3" t="s">
        <v>183</v>
      </c>
      <c r="L7" s="138"/>
      <c r="M7" s="139"/>
      <c r="N7" s="3" t="s">
        <v>132</v>
      </c>
      <c r="O7" s="3" t="s">
        <v>133</v>
      </c>
      <c r="P7" s="3" t="s">
        <v>134</v>
      </c>
      <c r="Q7" s="3" t="s">
        <v>135</v>
      </c>
      <c r="R7" s="3" t="s">
        <v>136</v>
      </c>
    </row>
    <row r="8" spans="1:18" s="23" customFormat="1" ht="20.25" customHeight="1" x14ac:dyDescent="0.25">
      <c r="A8" s="34" t="s">
        <v>3</v>
      </c>
      <c r="B8" s="157" t="s">
        <v>5</v>
      </c>
      <c r="C8" s="158"/>
      <c r="D8" s="158"/>
      <c r="E8" s="158"/>
      <c r="F8" s="22">
        <f t="shared" ref="F8:K8" si="0">F9+F11+F14+F20+F28+F35</f>
        <v>9795</v>
      </c>
      <c r="G8" s="22">
        <f t="shared" si="0"/>
        <v>9040</v>
      </c>
      <c r="H8" s="22">
        <f t="shared" si="0"/>
        <v>9497</v>
      </c>
      <c r="I8" s="22">
        <f t="shared" si="0"/>
        <v>10058</v>
      </c>
      <c r="J8" s="22">
        <f t="shared" si="0"/>
        <v>10295</v>
      </c>
      <c r="K8" s="22">
        <f t="shared" si="0"/>
        <v>48685</v>
      </c>
      <c r="L8" s="22"/>
      <c r="M8" s="48"/>
      <c r="N8" s="49"/>
      <c r="O8" s="49"/>
      <c r="P8" s="49"/>
      <c r="Q8" s="49"/>
      <c r="R8" s="50"/>
    </row>
    <row r="9" spans="1:18" s="13" customFormat="1" ht="57.75" customHeight="1" x14ac:dyDescent="0.25">
      <c r="A9" s="32" t="s">
        <v>0</v>
      </c>
      <c r="B9" s="144" t="s">
        <v>69</v>
      </c>
      <c r="C9" s="145"/>
      <c r="D9" s="145"/>
      <c r="E9" s="146"/>
      <c r="F9" s="7">
        <f t="shared" ref="F9:K9" si="1">F10</f>
        <v>240</v>
      </c>
      <c r="G9" s="7">
        <f t="shared" si="1"/>
        <v>260</v>
      </c>
      <c r="H9" s="7">
        <f t="shared" si="1"/>
        <v>280</v>
      </c>
      <c r="I9" s="7">
        <f t="shared" si="1"/>
        <v>300</v>
      </c>
      <c r="J9" s="7">
        <f t="shared" si="1"/>
        <v>330</v>
      </c>
      <c r="K9" s="7">
        <f t="shared" si="1"/>
        <v>1410</v>
      </c>
      <c r="L9" s="7"/>
      <c r="M9" s="54"/>
      <c r="N9" s="8"/>
      <c r="O9" s="8"/>
      <c r="P9" s="8"/>
      <c r="Q9" s="8"/>
      <c r="R9" s="7"/>
    </row>
    <row r="10" spans="1:18" ht="218.25" customHeight="1" x14ac:dyDescent="0.25">
      <c r="A10" s="25" t="s">
        <v>127</v>
      </c>
      <c r="B10" s="5" t="s">
        <v>70</v>
      </c>
      <c r="C10" s="5" t="s">
        <v>231</v>
      </c>
      <c r="D10" s="14" t="s">
        <v>86</v>
      </c>
      <c r="E10" s="14" t="s">
        <v>192</v>
      </c>
      <c r="F10" s="3">
        <v>240</v>
      </c>
      <c r="G10" s="3">
        <v>260</v>
      </c>
      <c r="H10" s="3">
        <v>280</v>
      </c>
      <c r="I10" s="3">
        <v>300</v>
      </c>
      <c r="J10" s="3">
        <v>330</v>
      </c>
      <c r="K10" s="30">
        <f>F10+G10+H10+I10+J10</f>
        <v>1410</v>
      </c>
      <c r="L10" s="56" t="s">
        <v>175</v>
      </c>
      <c r="M10" s="56" t="s">
        <v>176</v>
      </c>
      <c r="N10" s="82">
        <v>5</v>
      </c>
      <c r="O10" s="83">
        <v>7</v>
      </c>
      <c r="P10" s="72">
        <v>8</v>
      </c>
      <c r="Q10" s="84">
        <v>8</v>
      </c>
      <c r="R10" s="84">
        <v>10</v>
      </c>
    </row>
    <row r="11" spans="1:18" s="13" customFormat="1" hidden="1" x14ac:dyDescent="0.25">
      <c r="A11" s="35" t="s">
        <v>30</v>
      </c>
      <c r="B11" s="148" t="s">
        <v>71</v>
      </c>
      <c r="C11" s="149"/>
      <c r="D11" s="149"/>
      <c r="E11" s="150"/>
      <c r="F11" s="12">
        <f t="shared" ref="F11:I11" si="2">F12+F13</f>
        <v>0</v>
      </c>
      <c r="G11" s="12">
        <f t="shared" si="2"/>
        <v>0</v>
      </c>
      <c r="H11" s="12">
        <f t="shared" si="2"/>
        <v>0</v>
      </c>
      <c r="I11" s="12">
        <f t="shared" si="2"/>
        <v>0</v>
      </c>
      <c r="J11" s="12"/>
      <c r="K11" s="47">
        <f t="shared" ref="K11:K34" si="3">F11+G11+H11+I11+J11</f>
        <v>0</v>
      </c>
      <c r="L11" s="41"/>
      <c r="M11" s="11"/>
      <c r="N11" s="11"/>
      <c r="O11" s="11"/>
      <c r="P11" s="11"/>
      <c r="Q11" s="11"/>
      <c r="R11" s="12"/>
    </row>
    <row r="12" spans="1:18" s="13" customFormat="1" ht="152.25" hidden="1" customHeight="1" x14ac:dyDescent="0.25">
      <c r="A12" s="36" t="s">
        <v>33</v>
      </c>
      <c r="B12" s="6"/>
      <c r="C12" s="6"/>
      <c r="D12" s="16"/>
      <c r="E12" s="16"/>
      <c r="F12" s="12"/>
      <c r="G12" s="12"/>
      <c r="H12" s="12"/>
      <c r="I12" s="12"/>
      <c r="J12" s="12"/>
      <c r="K12" s="47">
        <f t="shared" si="3"/>
        <v>0</v>
      </c>
      <c r="L12" s="41"/>
      <c r="M12" s="6"/>
      <c r="N12" s="11"/>
      <c r="O12" s="11"/>
      <c r="P12" s="11"/>
      <c r="Q12" s="11"/>
      <c r="R12" s="12"/>
    </row>
    <row r="13" spans="1:18" s="13" customFormat="1" ht="222" hidden="1" customHeight="1" x14ac:dyDescent="0.25">
      <c r="A13" s="36" t="s">
        <v>34</v>
      </c>
      <c r="B13" s="6"/>
      <c r="C13" s="6"/>
      <c r="D13" s="16"/>
      <c r="E13" s="16"/>
      <c r="F13" s="12"/>
      <c r="G13" s="12"/>
      <c r="H13" s="12"/>
      <c r="I13" s="12"/>
      <c r="J13" s="12"/>
      <c r="K13" s="47">
        <f t="shared" si="3"/>
        <v>0</v>
      </c>
      <c r="L13" s="41"/>
      <c r="M13" s="6"/>
      <c r="N13" s="11"/>
      <c r="O13" s="11"/>
      <c r="P13" s="11"/>
      <c r="Q13" s="11"/>
      <c r="R13" s="12"/>
    </row>
    <row r="14" spans="1:18" s="13" customFormat="1" ht="35.25" customHeight="1" x14ac:dyDescent="0.25">
      <c r="A14" s="32" t="s">
        <v>138</v>
      </c>
      <c r="B14" s="144" t="s">
        <v>80</v>
      </c>
      <c r="C14" s="145"/>
      <c r="D14" s="145"/>
      <c r="E14" s="146"/>
      <c r="F14" s="7">
        <f t="shared" ref="F14:J14" si="4">F15+F16+F17+F19+F18</f>
        <v>640</v>
      </c>
      <c r="G14" s="7">
        <f t="shared" si="4"/>
        <v>690</v>
      </c>
      <c r="H14" s="7">
        <f t="shared" si="4"/>
        <v>745</v>
      </c>
      <c r="I14" s="7">
        <f t="shared" si="4"/>
        <v>795</v>
      </c>
      <c r="J14" s="7">
        <f t="shared" si="4"/>
        <v>800</v>
      </c>
      <c r="K14" s="86">
        <f t="shared" si="3"/>
        <v>3670</v>
      </c>
      <c r="L14" s="8"/>
      <c r="M14" s="8"/>
      <c r="N14" s="8"/>
      <c r="O14" s="8"/>
      <c r="P14" s="8"/>
      <c r="Q14" s="8"/>
      <c r="R14" s="7"/>
    </row>
    <row r="15" spans="1:18" s="13" customFormat="1" ht="249" customHeight="1" x14ac:dyDescent="0.25">
      <c r="A15" s="37" t="s">
        <v>139</v>
      </c>
      <c r="B15" s="6" t="s">
        <v>152</v>
      </c>
      <c r="C15" s="6" t="s">
        <v>232</v>
      </c>
      <c r="D15" s="16" t="s">
        <v>86</v>
      </c>
      <c r="E15" s="16" t="s">
        <v>193</v>
      </c>
      <c r="F15" s="12">
        <v>5</v>
      </c>
      <c r="G15" s="12">
        <v>5</v>
      </c>
      <c r="H15" s="12">
        <v>5</v>
      </c>
      <c r="I15" s="12">
        <v>5</v>
      </c>
      <c r="J15" s="12">
        <v>5</v>
      </c>
      <c r="K15" s="47">
        <f t="shared" si="3"/>
        <v>25</v>
      </c>
      <c r="L15" s="58" t="s">
        <v>162</v>
      </c>
      <c r="M15" s="58" t="s">
        <v>160</v>
      </c>
      <c r="N15" s="59" t="s">
        <v>163</v>
      </c>
      <c r="O15" s="59" t="s">
        <v>163</v>
      </c>
      <c r="P15" s="60" t="s">
        <v>163</v>
      </c>
      <c r="Q15" s="60" t="s">
        <v>163</v>
      </c>
      <c r="R15" s="60" t="s">
        <v>163</v>
      </c>
    </row>
    <row r="16" spans="1:18" ht="353.25" customHeight="1" x14ac:dyDescent="0.25">
      <c r="A16" s="25" t="s">
        <v>140</v>
      </c>
      <c r="B16" s="6" t="s">
        <v>102</v>
      </c>
      <c r="C16" s="6" t="s">
        <v>233</v>
      </c>
      <c r="D16" s="16" t="s">
        <v>86</v>
      </c>
      <c r="E16" s="16" t="s">
        <v>193</v>
      </c>
      <c r="F16" s="3">
        <v>15</v>
      </c>
      <c r="G16" s="3">
        <v>15</v>
      </c>
      <c r="H16" s="3">
        <v>15</v>
      </c>
      <c r="I16" s="3">
        <v>15</v>
      </c>
      <c r="J16" s="3">
        <v>15</v>
      </c>
      <c r="K16" s="47">
        <f t="shared" si="3"/>
        <v>75</v>
      </c>
      <c r="L16" s="58" t="s">
        <v>162</v>
      </c>
      <c r="M16" s="58" t="s">
        <v>160</v>
      </c>
      <c r="N16" s="59" t="s">
        <v>163</v>
      </c>
      <c r="O16" s="59" t="s">
        <v>163</v>
      </c>
      <c r="P16" s="60" t="s">
        <v>163</v>
      </c>
      <c r="Q16" s="60" t="s">
        <v>163</v>
      </c>
      <c r="R16" s="60" t="s">
        <v>163</v>
      </c>
    </row>
    <row r="17" spans="1:18" ht="168" customHeight="1" x14ac:dyDescent="0.25">
      <c r="A17" s="25" t="s">
        <v>141</v>
      </c>
      <c r="B17" s="17" t="s">
        <v>72</v>
      </c>
      <c r="C17" s="17" t="s">
        <v>234</v>
      </c>
      <c r="D17" s="16" t="s">
        <v>86</v>
      </c>
      <c r="E17" s="16" t="s">
        <v>193</v>
      </c>
      <c r="F17" s="3">
        <v>160</v>
      </c>
      <c r="G17" s="3">
        <v>160</v>
      </c>
      <c r="H17" s="3">
        <v>165</v>
      </c>
      <c r="I17" s="3">
        <v>165</v>
      </c>
      <c r="J17" s="3">
        <v>170</v>
      </c>
      <c r="K17" s="47">
        <f t="shared" si="3"/>
        <v>820</v>
      </c>
      <c r="L17" s="56" t="s">
        <v>168</v>
      </c>
      <c r="M17" s="56" t="s">
        <v>167</v>
      </c>
      <c r="N17" s="70">
        <v>5</v>
      </c>
      <c r="O17" s="70">
        <v>5</v>
      </c>
      <c r="P17" s="71">
        <v>5</v>
      </c>
      <c r="Q17" s="72">
        <v>6</v>
      </c>
      <c r="R17" s="72">
        <v>7</v>
      </c>
    </row>
    <row r="18" spans="1:18" ht="112.5" customHeight="1" x14ac:dyDescent="0.25">
      <c r="A18" s="25" t="s">
        <v>142</v>
      </c>
      <c r="B18" s="17" t="s">
        <v>81</v>
      </c>
      <c r="C18" s="17" t="s">
        <v>235</v>
      </c>
      <c r="D18" s="16" t="s">
        <v>86</v>
      </c>
      <c r="E18" s="16" t="s">
        <v>94</v>
      </c>
      <c r="F18" s="3">
        <v>60</v>
      </c>
      <c r="G18" s="3">
        <v>60</v>
      </c>
      <c r="H18" s="3">
        <v>60</v>
      </c>
      <c r="I18" s="3">
        <v>60</v>
      </c>
      <c r="J18" s="3">
        <v>60</v>
      </c>
      <c r="K18" s="47">
        <f t="shared" si="3"/>
        <v>300</v>
      </c>
      <c r="L18" s="58" t="s">
        <v>162</v>
      </c>
      <c r="M18" s="58" t="s">
        <v>160</v>
      </c>
      <c r="N18" s="59" t="s">
        <v>163</v>
      </c>
      <c r="O18" s="59" t="s">
        <v>163</v>
      </c>
      <c r="P18" s="60" t="s">
        <v>163</v>
      </c>
      <c r="Q18" s="60" t="s">
        <v>163</v>
      </c>
      <c r="R18" s="60" t="s">
        <v>163</v>
      </c>
    </row>
    <row r="19" spans="1:18" ht="98.25" customHeight="1" x14ac:dyDescent="0.25">
      <c r="A19" s="25" t="s">
        <v>143</v>
      </c>
      <c r="B19" s="5" t="s">
        <v>66</v>
      </c>
      <c r="C19" s="5" t="s">
        <v>236</v>
      </c>
      <c r="D19" s="14" t="s">
        <v>86</v>
      </c>
      <c r="E19" s="14" t="s">
        <v>94</v>
      </c>
      <c r="F19" s="3">
        <v>400</v>
      </c>
      <c r="G19" s="3">
        <v>450</v>
      </c>
      <c r="H19" s="3">
        <v>500</v>
      </c>
      <c r="I19" s="3">
        <v>550</v>
      </c>
      <c r="J19" s="3">
        <v>550</v>
      </c>
      <c r="K19" s="47">
        <f t="shared" si="3"/>
        <v>2450</v>
      </c>
      <c r="L19" s="58" t="s">
        <v>162</v>
      </c>
      <c r="M19" s="58" t="s">
        <v>160</v>
      </c>
      <c r="N19" s="59" t="s">
        <v>163</v>
      </c>
      <c r="O19" s="59" t="s">
        <v>163</v>
      </c>
      <c r="P19" s="60" t="s">
        <v>163</v>
      </c>
      <c r="Q19" s="60" t="s">
        <v>163</v>
      </c>
      <c r="R19" s="60" t="s">
        <v>163</v>
      </c>
    </row>
    <row r="20" spans="1:18" ht="30.75" customHeight="1" x14ac:dyDescent="0.25">
      <c r="A20" s="32" t="s">
        <v>144</v>
      </c>
      <c r="B20" s="143" t="s">
        <v>79</v>
      </c>
      <c r="C20" s="143"/>
      <c r="D20" s="143"/>
      <c r="E20" s="143"/>
      <c r="F20" s="8">
        <f>F21+F23+F24+F25+F26+F22++F27</f>
        <v>5085</v>
      </c>
      <c r="G20" s="8">
        <f t="shared" ref="G20:K20" si="5">G21+G23+G24+G25+G26+G22++G27</f>
        <v>4140</v>
      </c>
      <c r="H20" s="8">
        <f t="shared" si="5"/>
        <v>4262</v>
      </c>
      <c r="I20" s="8">
        <f t="shared" si="5"/>
        <v>4523</v>
      </c>
      <c r="J20" s="8">
        <f t="shared" si="5"/>
        <v>4645</v>
      </c>
      <c r="K20" s="8">
        <f t="shared" si="5"/>
        <v>22655</v>
      </c>
      <c r="L20" s="8"/>
      <c r="M20" s="55"/>
      <c r="N20" s="8"/>
      <c r="O20" s="8"/>
      <c r="P20" s="8"/>
      <c r="Q20" s="8"/>
      <c r="R20" s="7"/>
    </row>
    <row r="21" spans="1:18" ht="93.75" customHeight="1" x14ac:dyDescent="0.25">
      <c r="A21" s="25" t="s">
        <v>145</v>
      </c>
      <c r="B21" s="18" t="s">
        <v>73</v>
      </c>
      <c r="C21" s="27" t="s">
        <v>252</v>
      </c>
      <c r="D21" s="6" t="s">
        <v>86</v>
      </c>
      <c r="E21" s="14" t="s">
        <v>94</v>
      </c>
      <c r="F21" s="3">
        <v>80</v>
      </c>
      <c r="G21" s="3">
        <v>100</v>
      </c>
      <c r="H21" s="3">
        <v>100</v>
      </c>
      <c r="I21" s="3">
        <v>150</v>
      </c>
      <c r="J21" s="3">
        <v>170</v>
      </c>
      <c r="K21" s="47">
        <f t="shared" si="3"/>
        <v>600</v>
      </c>
      <c r="L21" s="68" t="s">
        <v>165</v>
      </c>
      <c r="M21" s="61" t="s">
        <v>164</v>
      </c>
      <c r="N21" s="64">
        <v>101.7</v>
      </c>
      <c r="O21" s="64">
        <v>102.6</v>
      </c>
      <c r="P21" s="63">
        <v>103</v>
      </c>
      <c r="Q21" s="67">
        <v>103.2</v>
      </c>
      <c r="R21" s="67">
        <v>104</v>
      </c>
    </row>
    <row r="22" spans="1:18" ht="99" customHeight="1" x14ac:dyDescent="0.25">
      <c r="A22" s="36" t="s">
        <v>146</v>
      </c>
      <c r="B22" s="5" t="s">
        <v>65</v>
      </c>
      <c r="C22" s="5" t="s">
        <v>237</v>
      </c>
      <c r="D22" s="6" t="s">
        <v>86</v>
      </c>
      <c r="E22" s="14" t="s">
        <v>94</v>
      </c>
      <c r="F22" s="3">
        <v>1000</v>
      </c>
      <c r="G22" s="3">
        <v>1000</v>
      </c>
      <c r="H22" s="3">
        <v>1000</v>
      </c>
      <c r="I22" s="3">
        <v>1100</v>
      </c>
      <c r="J22" s="3">
        <v>1100</v>
      </c>
      <c r="K22" s="47">
        <f t="shared" si="3"/>
        <v>5200</v>
      </c>
      <c r="L22" s="69" t="s">
        <v>166</v>
      </c>
      <c r="M22" s="69" t="s">
        <v>167</v>
      </c>
      <c r="N22" s="46">
        <v>2</v>
      </c>
      <c r="O22" s="46">
        <v>2</v>
      </c>
      <c r="P22" s="46">
        <v>2</v>
      </c>
      <c r="Q22" s="46">
        <v>2</v>
      </c>
      <c r="R22" s="3">
        <v>2</v>
      </c>
    </row>
    <row r="23" spans="1:18" ht="101.25" customHeight="1" x14ac:dyDescent="0.25">
      <c r="A23" s="36" t="s">
        <v>147</v>
      </c>
      <c r="B23" s="5" t="s">
        <v>74</v>
      </c>
      <c r="C23" s="5" t="s">
        <v>238</v>
      </c>
      <c r="D23" s="6" t="s">
        <v>86</v>
      </c>
      <c r="E23" s="14" t="s">
        <v>194</v>
      </c>
      <c r="F23" s="3">
        <v>5</v>
      </c>
      <c r="G23" s="3">
        <v>5</v>
      </c>
      <c r="H23" s="3">
        <v>5</v>
      </c>
      <c r="I23" s="3">
        <v>5</v>
      </c>
      <c r="J23" s="3">
        <v>5</v>
      </c>
      <c r="K23" s="47">
        <f t="shared" si="3"/>
        <v>25</v>
      </c>
      <c r="L23" s="68" t="s">
        <v>165</v>
      </c>
      <c r="M23" s="61" t="s">
        <v>164</v>
      </c>
      <c r="N23" s="66">
        <v>100.1</v>
      </c>
      <c r="O23" s="66">
        <v>100.1</v>
      </c>
      <c r="P23" s="66">
        <v>100.1</v>
      </c>
      <c r="Q23" s="66">
        <v>100.1</v>
      </c>
      <c r="R23" s="66">
        <v>100.1</v>
      </c>
    </row>
    <row r="24" spans="1:18" ht="58.5" customHeight="1" x14ac:dyDescent="0.25">
      <c r="A24" s="36" t="s">
        <v>148</v>
      </c>
      <c r="B24" s="5" t="s">
        <v>62</v>
      </c>
      <c r="C24" s="5" t="s">
        <v>251</v>
      </c>
      <c r="D24" s="5" t="s">
        <v>87</v>
      </c>
      <c r="E24" s="14" t="s">
        <v>94</v>
      </c>
      <c r="F24" s="3">
        <v>120</v>
      </c>
      <c r="G24" s="3">
        <v>150</v>
      </c>
      <c r="H24" s="3">
        <v>150</v>
      </c>
      <c r="I24" s="3">
        <v>150</v>
      </c>
      <c r="J24" s="3">
        <v>150</v>
      </c>
      <c r="K24" s="47">
        <f t="shared" si="3"/>
        <v>720</v>
      </c>
      <c r="L24" s="68" t="s">
        <v>165</v>
      </c>
      <c r="M24" s="61" t="s">
        <v>164</v>
      </c>
      <c r="N24" s="65">
        <v>101</v>
      </c>
      <c r="O24" s="65">
        <v>102</v>
      </c>
      <c r="P24" s="65">
        <v>103</v>
      </c>
      <c r="Q24" s="65">
        <v>103</v>
      </c>
      <c r="R24" s="68">
        <v>104</v>
      </c>
    </row>
    <row r="25" spans="1:18" ht="90.75" customHeight="1" x14ac:dyDescent="0.25">
      <c r="A25" s="36" t="s">
        <v>99</v>
      </c>
      <c r="B25" s="19" t="s">
        <v>246</v>
      </c>
      <c r="C25" s="19" t="s">
        <v>239</v>
      </c>
      <c r="D25" s="6" t="s">
        <v>86</v>
      </c>
      <c r="E25" s="14" t="s">
        <v>194</v>
      </c>
      <c r="F25" s="3">
        <v>2050</v>
      </c>
      <c r="G25" s="3">
        <v>850</v>
      </c>
      <c r="H25" s="3">
        <v>870</v>
      </c>
      <c r="I25" s="3">
        <v>880</v>
      </c>
      <c r="J25" s="3">
        <v>880</v>
      </c>
      <c r="K25" s="47">
        <f t="shared" si="3"/>
        <v>5530</v>
      </c>
      <c r="L25" s="68" t="s">
        <v>165</v>
      </c>
      <c r="M25" s="69" t="s">
        <v>167</v>
      </c>
      <c r="N25" s="46">
        <v>5</v>
      </c>
      <c r="O25" s="46">
        <v>5</v>
      </c>
      <c r="P25" s="46">
        <v>5</v>
      </c>
      <c r="Q25" s="46">
        <v>5</v>
      </c>
      <c r="R25" s="3">
        <v>5</v>
      </c>
    </row>
    <row r="26" spans="1:18" ht="332.25" customHeight="1" x14ac:dyDescent="0.25">
      <c r="A26" s="36" t="s">
        <v>149</v>
      </c>
      <c r="B26" s="6" t="s">
        <v>82</v>
      </c>
      <c r="C26" s="6" t="s">
        <v>240</v>
      </c>
      <c r="D26" s="16" t="s">
        <v>86</v>
      </c>
      <c r="E26" s="14" t="s">
        <v>194</v>
      </c>
      <c r="F26" s="3">
        <v>1800</v>
      </c>
      <c r="G26" s="3">
        <v>2000</v>
      </c>
      <c r="H26" s="3">
        <v>2100</v>
      </c>
      <c r="I26" s="3">
        <v>2200</v>
      </c>
      <c r="J26" s="3">
        <v>2300</v>
      </c>
      <c r="K26" s="47">
        <f>F26+G26+H26+I26+J26</f>
        <v>10400</v>
      </c>
      <c r="L26" s="73" t="s">
        <v>169</v>
      </c>
      <c r="M26" s="74" t="s">
        <v>170</v>
      </c>
      <c r="N26" s="75" t="s">
        <v>171</v>
      </c>
      <c r="O26" s="75" t="s">
        <v>171</v>
      </c>
      <c r="P26" s="76" t="s">
        <v>171</v>
      </c>
      <c r="Q26" s="76" t="s">
        <v>171</v>
      </c>
      <c r="R26" s="76" t="s">
        <v>171</v>
      </c>
    </row>
    <row r="27" spans="1:18" ht="111" customHeight="1" x14ac:dyDescent="0.25">
      <c r="A27" s="36" t="s">
        <v>156</v>
      </c>
      <c r="B27" s="6" t="s">
        <v>157</v>
      </c>
      <c r="C27" s="6" t="s">
        <v>241</v>
      </c>
      <c r="D27" s="16" t="s">
        <v>86</v>
      </c>
      <c r="E27" s="14" t="s">
        <v>194</v>
      </c>
      <c r="F27" s="3">
        <v>30</v>
      </c>
      <c r="G27" s="3">
        <v>35</v>
      </c>
      <c r="H27" s="3">
        <v>37</v>
      </c>
      <c r="I27" s="3">
        <v>38</v>
      </c>
      <c r="J27" s="3">
        <v>40</v>
      </c>
      <c r="K27" s="47">
        <f t="shared" si="3"/>
        <v>180</v>
      </c>
      <c r="L27" s="74" t="s">
        <v>172</v>
      </c>
      <c r="M27" s="74" t="s">
        <v>173</v>
      </c>
      <c r="N27" s="77">
        <v>101</v>
      </c>
      <c r="O27" s="77">
        <v>103</v>
      </c>
      <c r="P27" s="78">
        <v>103</v>
      </c>
      <c r="Q27" s="67">
        <v>103</v>
      </c>
      <c r="R27" s="67">
        <v>103</v>
      </c>
    </row>
    <row r="28" spans="1:18" x14ac:dyDescent="0.25">
      <c r="A28" s="35" t="s">
        <v>150</v>
      </c>
      <c r="B28" s="143" t="s">
        <v>67</v>
      </c>
      <c r="C28" s="143"/>
      <c r="D28" s="143"/>
      <c r="E28" s="143"/>
      <c r="F28" s="8">
        <f t="shared" ref="F28:K28" si="6">F29+F32+F33+F30+F31+F34</f>
        <v>2130</v>
      </c>
      <c r="G28" s="8">
        <f t="shared" si="6"/>
        <v>2200</v>
      </c>
      <c r="H28" s="8">
        <f t="shared" si="6"/>
        <v>2410</v>
      </c>
      <c r="I28" s="8">
        <f t="shared" si="6"/>
        <v>2640</v>
      </c>
      <c r="J28" s="8">
        <f t="shared" si="6"/>
        <v>2720</v>
      </c>
      <c r="K28" s="8">
        <f t="shared" si="6"/>
        <v>12100</v>
      </c>
      <c r="L28" s="8"/>
      <c r="M28" s="8"/>
      <c r="N28" s="8"/>
      <c r="O28" s="8"/>
      <c r="P28" s="8"/>
      <c r="Q28" s="8"/>
      <c r="R28" s="7"/>
    </row>
    <row r="29" spans="1:18" ht="153.75" customHeight="1" x14ac:dyDescent="0.25">
      <c r="A29" s="36" t="s">
        <v>95</v>
      </c>
      <c r="B29" s="6" t="s">
        <v>75</v>
      </c>
      <c r="C29" s="6" t="s">
        <v>242</v>
      </c>
      <c r="D29" s="16" t="s">
        <v>85</v>
      </c>
      <c r="E29" s="14" t="s">
        <v>195</v>
      </c>
      <c r="F29" s="3">
        <v>1100</v>
      </c>
      <c r="G29" s="3">
        <v>1100</v>
      </c>
      <c r="H29" s="3">
        <v>1300</v>
      </c>
      <c r="I29" s="3">
        <v>1500</v>
      </c>
      <c r="J29" s="3">
        <v>1550</v>
      </c>
      <c r="K29" s="47">
        <f t="shared" si="3"/>
        <v>6550</v>
      </c>
      <c r="L29" s="74" t="s">
        <v>174</v>
      </c>
      <c r="M29" s="74" t="s">
        <v>167</v>
      </c>
      <c r="N29" s="79">
        <v>11</v>
      </c>
      <c r="O29" s="80">
        <v>11</v>
      </c>
      <c r="P29" s="81">
        <v>11</v>
      </c>
      <c r="Q29" s="46"/>
      <c r="R29" s="3"/>
    </row>
    <row r="30" spans="1:18" ht="122.25" hidden="1" customHeight="1" x14ac:dyDescent="0.3">
      <c r="A30" s="36" t="s">
        <v>78</v>
      </c>
      <c r="B30" s="5" t="s">
        <v>64</v>
      </c>
      <c r="C30" s="5"/>
      <c r="D30" s="16" t="s">
        <v>85</v>
      </c>
      <c r="E30" s="14" t="s">
        <v>137</v>
      </c>
      <c r="F30" s="15"/>
      <c r="G30" s="38"/>
      <c r="H30" s="38"/>
      <c r="I30" s="38"/>
      <c r="J30" s="39"/>
      <c r="K30" s="47">
        <f t="shared" si="3"/>
        <v>0</v>
      </c>
      <c r="L30" s="41"/>
      <c r="M30" s="26"/>
      <c r="N30" s="46"/>
      <c r="O30" s="46"/>
      <c r="P30" s="46"/>
      <c r="Q30" s="46"/>
      <c r="R30" s="3"/>
    </row>
    <row r="31" spans="1:18" ht="72.75" hidden="1" customHeight="1" x14ac:dyDescent="0.25">
      <c r="A31" s="36" t="s">
        <v>126</v>
      </c>
      <c r="B31" s="20" t="s">
        <v>76</v>
      </c>
      <c r="C31" s="20"/>
      <c r="D31" s="16" t="s">
        <v>98</v>
      </c>
      <c r="E31" s="14" t="s">
        <v>137</v>
      </c>
      <c r="F31" s="15"/>
      <c r="G31" s="38"/>
      <c r="H31" s="38"/>
      <c r="I31" s="38"/>
      <c r="J31" s="39"/>
      <c r="K31" s="47">
        <f t="shared" si="3"/>
        <v>0</v>
      </c>
      <c r="L31" s="41"/>
      <c r="M31" s="5"/>
      <c r="N31" s="46"/>
      <c r="O31" s="46"/>
      <c r="P31" s="46"/>
      <c r="Q31" s="46"/>
      <c r="R31" s="3"/>
    </row>
    <row r="32" spans="1:18" ht="153.75" customHeight="1" x14ac:dyDescent="0.25">
      <c r="A32" s="36" t="s">
        <v>93</v>
      </c>
      <c r="B32" s="27" t="s">
        <v>77</v>
      </c>
      <c r="C32" s="27" t="s">
        <v>243</v>
      </c>
      <c r="D32" s="14" t="s">
        <v>88</v>
      </c>
      <c r="E32" s="14" t="s">
        <v>195</v>
      </c>
      <c r="F32" s="3">
        <v>150</v>
      </c>
      <c r="G32" s="3">
        <v>150</v>
      </c>
      <c r="H32" s="3">
        <v>150</v>
      </c>
      <c r="I32" s="3">
        <v>150</v>
      </c>
      <c r="J32" s="3">
        <v>160</v>
      </c>
      <c r="K32" s="47">
        <f t="shared" si="3"/>
        <v>760</v>
      </c>
      <c r="L32" s="61" t="s">
        <v>177</v>
      </c>
      <c r="M32" s="61" t="s">
        <v>164</v>
      </c>
      <c r="N32" s="62">
        <v>103</v>
      </c>
      <c r="O32" s="62">
        <v>103</v>
      </c>
      <c r="P32" s="63">
        <v>104</v>
      </c>
      <c r="Q32" s="67">
        <v>105</v>
      </c>
      <c r="R32" s="67">
        <v>106</v>
      </c>
    </row>
    <row r="33" spans="1:18" ht="222.75" customHeight="1" x14ac:dyDescent="0.25">
      <c r="A33" s="36" t="s">
        <v>124</v>
      </c>
      <c r="B33" s="28" t="s">
        <v>83</v>
      </c>
      <c r="C33" s="28" t="s">
        <v>244</v>
      </c>
      <c r="D33" s="14" t="s">
        <v>86</v>
      </c>
      <c r="E33" s="5" t="s">
        <v>94</v>
      </c>
      <c r="F33" s="3">
        <v>200</v>
      </c>
      <c r="G33" s="3">
        <v>250</v>
      </c>
      <c r="H33" s="3">
        <v>260</v>
      </c>
      <c r="I33" s="3">
        <v>280</v>
      </c>
      <c r="J33" s="3">
        <v>300</v>
      </c>
      <c r="K33" s="47">
        <f t="shared" si="3"/>
        <v>1290</v>
      </c>
      <c r="L33" s="85" t="s">
        <v>178</v>
      </c>
      <c r="M33" s="56" t="s">
        <v>160</v>
      </c>
      <c r="N33" s="57" t="s">
        <v>161</v>
      </c>
      <c r="O33" s="57" t="s">
        <v>161</v>
      </c>
      <c r="P33" s="57" t="s">
        <v>161</v>
      </c>
      <c r="Q33" s="57" t="s">
        <v>161</v>
      </c>
      <c r="R33" s="57" t="s">
        <v>161</v>
      </c>
    </row>
    <row r="34" spans="1:18" ht="90.75" customHeight="1" x14ac:dyDescent="0.25">
      <c r="A34" s="36" t="s">
        <v>125</v>
      </c>
      <c r="B34" s="27" t="s">
        <v>84</v>
      </c>
      <c r="C34" s="27" t="s">
        <v>245</v>
      </c>
      <c r="D34" s="14" t="s">
        <v>153</v>
      </c>
      <c r="E34" s="5" t="s">
        <v>94</v>
      </c>
      <c r="F34" s="3">
        <v>680</v>
      </c>
      <c r="G34" s="3">
        <v>700</v>
      </c>
      <c r="H34" s="3">
        <v>700</v>
      </c>
      <c r="I34" s="3">
        <v>710</v>
      </c>
      <c r="J34" s="3">
        <v>710</v>
      </c>
      <c r="K34" s="47">
        <f t="shared" si="3"/>
        <v>3500</v>
      </c>
      <c r="L34" s="3" t="s">
        <v>179</v>
      </c>
      <c r="M34" s="3" t="s">
        <v>180</v>
      </c>
      <c r="N34" s="3">
        <v>5</v>
      </c>
      <c r="O34" s="3">
        <v>6</v>
      </c>
      <c r="P34" s="3">
        <v>6</v>
      </c>
      <c r="Q34" s="3">
        <v>6</v>
      </c>
      <c r="R34" s="3">
        <v>6</v>
      </c>
    </row>
    <row r="35" spans="1:18" ht="71.25" customHeight="1" x14ac:dyDescent="0.25">
      <c r="A35" s="32" t="s">
        <v>151</v>
      </c>
      <c r="B35" s="144" t="s">
        <v>68</v>
      </c>
      <c r="C35" s="145"/>
      <c r="D35" s="145"/>
      <c r="E35" s="146"/>
      <c r="F35" s="7">
        <v>1700</v>
      </c>
      <c r="G35" s="7">
        <v>1750</v>
      </c>
      <c r="H35" s="7">
        <v>1800</v>
      </c>
      <c r="I35" s="7">
        <v>1800</v>
      </c>
      <c r="J35" s="7">
        <v>1800</v>
      </c>
      <c r="K35" s="8">
        <f>F35+G35+H35+I35+J35</f>
        <v>8850</v>
      </c>
      <c r="L35" s="7" t="s">
        <v>181</v>
      </c>
      <c r="M35" s="7" t="s">
        <v>182</v>
      </c>
      <c r="N35" s="7">
        <v>5</v>
      </c>
      <c r="O35" s="7">
        <v>5</v>
      </c>
      <c r="P35" s="7">
        <v>5</v>
      </c>
      <c r="Q35" s="7">
        <v>5</v>
      </c>
      <c r="R35" s="7">
        <v>5</v>
      </c>
    </row>
    <row r="36" spans="1:18" s="24" customFormat="1" ht="21" x14ac:dyDescent="0.35">
      <c r="A36" s="34" t="s">
        <v>4</v>
      </c>
      <c r="B36" s="147" t="s">
        <v>6</v>
      </c>
      <c r="C36" s="147"/>
      <c r="D36" s="147"/>
      <c r="E36" s="147"/>
      <c r="F36" s="22">
        <f>F37+F42+F61+F71</f>
        <v>13235.8</v>
      </c>
      <c r="G36" s="22">
        <f t="shared" ref="G36:J36" si="7">G37+G42+G61+G71</f>
        <v>10847.9</v>
      </c>
      <c r="H36" s="22">
        <f t="shared" si="7"/>
        <v>10046.700000000001</v>
      </c>
      <c r="I36" s="22">
        <f t="shared" si="7"/>
        <v>8720.7000000000007</v>
      </c>
      <c r="J36" s="22">
        <f t="shared" si="7"/>
        <v>8736.7999999999993</v>
      </c>
      <c r="K36" s="22">
        <f>K37+K42+K61+K71</f>
        <v>51028.9</v>
      </c>
      <c r="L36" s="22"/>
      <c r="M36" s="21"/>
      <c r="N36" s="21"/>
      <c r="O36" s="21"/>
      <c r="P36" s="21"/>
      <c r="Q36" s="21"/>
      <c r="R36" s="52"/>
    </row>
    <row r="37" spans="1:18" s="10" customFormat="1" x14ac:dyDescent="0.3">
      <c r="A37" s="32" t="s">
        <v>0</v>
      </c>
      <c r="B37" s="144" t="s">
        <v>7</v>
      </c>
      <c r="C37" s="145"/>
      <c r="D37" s="145"/>
      <c r="E37" s="146"/>
      <c r="F37" s="7">
        <f>SUM(F38:F41)</f>
        <v>437.8</v>
      </c>
      <c r="G37" s="7">
        <f t="shared" ref="G37:J37" si="8">SUM(G38:G41)</f>
        <v>774.5</v>
      </c>
      <c r="H37" s="7">
        <f t="shared" si="8"/>
        <v>782.3</v>
      </c>
      <c r="I37" s="7">
        <f t="shared" si="8"/>
        <v>90</v>
      </c>
      <c r="J37" s="7">
        <f t="shared" si="8"/>
        <v>90</v>
      </c>
      <c r="K37" s="7">
        <f>SUM(K38:K41)</f>
        <v>2174.6</v>
      </c>
      <c r="L37" s="7"/>
      <c r="M37" s="8"/>
      <c r="N37" s="8"/>
      <c r="O37" s="8"/>
      <c r="P37" s="8"/>
      <c r="Q37" s="8"/>
      <c r="R37" s="53"/>
    </row>
    <row r="38" spans="1:18" ht="168.75" customHeight="1" x14ac:dyDescent="0.25">
      <c r="A38" s="159" t="s">
        <v>8</v>
      </c>
      <c r="B38" s="155" t="s">
        <v>184</v>
      </c>
      <c r="C38" s="155" t="s">
        <v>185</v>
      </c>
      <c r="D38" s="137" t="s">
        <v>187</v>
      </c>
      <c r="E38" s="155" t="s">
        <v>188</v>
      </c>
      <c r="F38" s="155">
        <v>437.8</v>
      </c>
      <c r="G38" s="155">
        <v>774.5</v>
      </c>
      <c r="H38" s="155">
        <v>782.3</v>
      </c>
      <c r="I38" s="155">
        <v>90</v>
      </c>
      <c r="J38" s="155">
        <v>90</v>
      </c>
      <c r="K38" s="155">
        <f>F38+G38+H38+I38+J38</f>
        <v>2174.6</v>
      </c>
      <c r="L38" s="3" t="s">
        <v>186</v>
      </c>
      <c r="M38" s="3" t="s">
        <v>160</v>
      </c>
      <c r="N38" s="3">
        <v>0.8</v>
      </c>
      <c r="O38" s="3">
        <v>1.5</v>
      </c>
      <c r="P38" s="3">
        <v>1.6</v>
      </c>
      <c r="Q38" s="3">
        <v>0.2</v>
      </c>
      <c r="R38" s="3">
        <v>0.2</v>
      </c>
    </row>
    <row r="39" spans="1:18" ht="168.75" x14ac:dyDescent="0.25">
      <c r="A39" s="160"/>
      <c r="B39" s="156"/>
      <c r="C39" s="156"/>
      <c r="D39" s="138"/>
      <c r="E39" s="156"/>
      <c r="F39" s="156"/>
      <c r="G39" s="156"/>
      <c r="H39" s="156"/>
      <c r="I39" s="156"/>
      <c r="J39" s="156"/>
      <c r="K39" s="156"/>
      <c r="L39" s="3" t="s">
        <v>189</v>
      </c>
      <c r="M39" s="3" t="s">
        <v>190</v>
      </c>
      <c r="N39" s="3" t="s">
        <v>103</v>
      </c>
      <c r="O39" s="3" t="s">
        <v>103</v>
      </c>
      <c r="P39" s="3" t="s">
        <v>103</v>
      </c>
      <c r="Q39" s="3" t="s">
        <v>103</v>
      </c>
      <c r="R39" s="3" t="s">
        <v>103</v>
      </c>
    </row>
    <row r="40" spans="1:18" ht="168.75" hidden="1" customHeight="1" x14ac:dyDescent="0.25">
      <c r="A40" s="25" t="s">
        <v>128</v>
      </c>
      <c r="B40" s="6" t="s">
        <v>29</v>
      </c>
      <c r="C40" s="6" t="s">
        <v>113</v>
      </c>
      <c r="D40" s="16" t="s">
        <v>89</v>
      </c>
      <c r="E40" s="14"/>
      <c r="F40" s="3"/>
      <c r="G40" s="3"/>
      <c r="H40" s="3"/>
      <c r="I40" s="3"/>
      <c r="J40" s="3"/>
      <c r="K40" s="3">
        <f t="shared" ref="K40:K41" si="9">F40+G40+H40+I40+J40</f>
        <v>0</v>
      </c>
      <c r="L40" s="3"/>
      <c r="M40" s="3"/>
      <c r="N40" s="3"/>
      <c r="O40" s="3"/>
      <c r="P40" s="3"/>
      <c r="Q40" s="3"/>
      <c r="R40" s="3"/>
    </row>
    <row r="41" spans="1:18" ht="101.25" hidden="1" customHeight="1" x14ac:dyDescent="0.25">
      <c r="A41" s="25" t="s">
        <v>129</v>
      </c>
      <c r="B41" s="5" t="s">
        <v>16</v>
      </c>
      <c r="C41" s="5" t="s">
        <v>114</v>
      </c>
      <c r="D41" s="14" t="s">
        <v>90</v>
      </c>
      <c r="E41" s="31"/>
      <c r="F41" s="3"/>
      <c r="G41" s="3"/>
      <c r="H41" s="3"/>
      <c r="I41" s="3"/>
      <c r="J41" s="3"/>
      <c r="K41" s="3">
        <f t="shared" si="9"/>
        <v>0</v>
      </c>
      <c r="L41" s="3"/>
      <c r="M41" s="3"/>
      <c r="N41" s="3"/>
      <c r="O41" s="3"/>
      <c r="P41" s="3"/>
      <c r="Q41" s="3"/>
      <c r="R41" s="3"/>
    </row>
    <row r="42" spans="1:18" s="9" customFormat="1" x14ac:dyDescent="0.25">
      <c r="A42" s="32" t="s">
        <v>30</v>
      </c>
      <c r="B42" s="143" t="s">
        <v>10</v>
      </c>
      <c r="C42" s="143"/>
      <c r="D42" s="143"/>
      <c r="E42" s="143"/>
      <c r="F42" s="7">
        <f t="shared" ref="F42:J42" si="10">SUM(F43:F52)</f>
        <v>6239</v>
      </c>
      <c r="G42" s="7">
        <f t="shared" si="10"/>
        <v>7073.4</v>
      </c>
      <c r="H42" s="7">
        <f t="shared" si="10"/>
        <v>6264.4</v>
      </c>
      <c r="I42" s="7">
        <f t="shared" si="10"/>
        <v>5630.7</v>
      </c>
      <c r="J42" s="7">
        <f t="shared" si="10"/>
        <v>5646.8</v>
      </c>
      <c r="K42" s="7">
        <f t="shared" ref="K42" si="11">SUM(K43:K59)</f>
        <v>30854.3</v>
      </c>
      <c r="L42" s="7"/>
      <c r="M42" s="7"/>
      <c r="N42" s="7"/>
      <c r="O42" s="7"/>
      <c r="P42" s="7"/>
      <c r="Q42" s="7"/>
      <c r="R42" s="7"/>
    </row>
    <row r="43" spans="1:18" ht="75" hidden="1" x14ac:dyDescent="0.25">
      <c r="A43" s="25" t="s">
        <v>33</v>
      </c>
      <c r="B43" s="6" t="s">
        <v>27</v>
      </c>
      <c r="C43" s="6" t="s">
        <v>191</v>
      </c>
      <c r="D43" s="16" t="s">
        <v>91</v>
      </c>
      <c r="E43" s="14" t="s">
        <v>94</v>
      </c>
      <c r="F43" s="87"/>
      <c r="G43" s="87"/>
      <c r="H43" s="87"/>
      <c r="I43" s="87"/>
      <c r="J43" s="87"/>
      <c r="K43" s="87">
        <f t="shared" ref="K43:K60" si="12">SUM(F43:J43)</f>
        <v>0</v>
      </c>
      <c r="L43" s="3"/>
      <c r="M43" s="3"/>
      <c r="N43" s="3"/>
      <c r="O43" s="3"/>
      <c r="P43" s="3"/>
      <c r="Q43" s="3"/>
      <c r="R43" s="3"/>
    </row>
    <row r="44" spans="1:18" ht="93.75" x14ac:dyDescent="0.25">
      <c r="A44" s="25" t="s">
        <v>33</v>
      </c>
      <c r="B44" s="6" t="s">
        <v>226</v>
      </c>
      <c r="C44" s="6" t="s">
        <v>227</v>
      </c>
      <c r="D44" s="16" t="s">
        <v>91</v>
      </c>
      <c r="E44" s="14" t="s">
        <v>229</v>
      </c>
      <c r="F44" s="3">
        <v>134</v>
      </c>
      <c r="G44" s="3">
        <v>139.4</v>
      </c>
      <c r="H44" s="3">
        <v>144.9</v>
      </c>
      <c r="I44" s="3">
        <v>150.69999999999999</v>
      </c>
      <c r="J44" s="3">
        <v>156.80000000000001</v>
      </c>
      <c r="K44" s="3">
        <f t="shared" si="12"/>
        <v>725.8</v>
      </c>
      <c r="L44" s="3" t="s">
        <v>228</v>
      </c>
      <c r="M44" s="3" t="s">
        <v>190</v>
      </c>
      <c r="N44" s="3" t="s">
        <v>103</v>
      </c>
      <c r="O44" s="3" t="s">
        <v>103</v>
      </c>
      <c r="P44" s="3" t="s">
        <v>103</v>
      </c>
      <c r="Q44" s="3" t="s">
        <v>103</v>
      </c>
      <c r="R44" s="3" t="s">
        <v>103</v>
      </c>
    </row>
    <row r="45" spans="1:18" ht="75" x14ac:dyDescent="0.25">
      <c r="A45" s="25" t="s">
        <v>34</v>
      </c>
      <c r="B45" s="5" t="s">
        <v>15</v>
      </c>
      <c r="C45" s="5" t="s">
        <v>230</v>
      </c>
      <c r="D45" s="14" t="s">
        <v>86</v>
      </c>
      <c r="E45" s="14" t="s">
        <v>94</v>
      </c>
      <c r="F45" s="3">
        <v>4626</v>
      </c>
      <c r="G45" s="3">
        <v>4821</v>
      </c>
      <c r="H45" s="3">
        <v>5030</v>
      </c>
      <c r="I45" s="3">
        <v>5030</v>
      </c>
      <c r="J45" s="3">
        <v>5030</v>
      </c>
      <c r="K45" s="3">
        <f t="shared" si="12"/>
        <v>24537</v>
      </c>
      <c r="L45" s="3"/>
      <c r="M45" s="3"/>
      <c r="N45" s="3"/>
      <c r="O45" s="3"/>
      <c r="P45" s="3"/>
      <c r="Q45" s="3"/>
      <c r="R45" s="3"/>
    </row>
    <row r="46" spans="1:18" ht="75" x14ac:dyDescent="0.25">
      <c r="A46" s="25" t="s">
        <v>35</v>
      </c>
      <c r="B46" s="5" t="s">
        <v>23</v>
      </c>
      <c r="C46" s="5" t="s">
        <v>115</v>
      </c>
      <c r="D46" s="14" t="s">
        <v>91</v>
      </c>
      <c r="E46" s="14" t="s">
        <v>94</v>
      </c>
      <c r="F46" s="3">
        <v>400</v>
      </c>
      <c r="G46" s="3">
        <v>415</v>
      </c>
      <c r="H46" s="3">
        <v>430</v>
      </c>
      <c r="I46" s="3">
        <v>450</v>
      </c>
      <c r="J46" s="3">
        <v>460</v>
      </c>
      <c r="K46" s="3">
        <f t="shared" si="12"/>
        <v>2155</v>
      </c>
      <c r="L46" s="3"/>
      <c r="M46" s="3"/>
      <c r="N46" s="3"/>
      <c r="O46" s="3"/>
      <c r="P46" s="3"/>
      <c r="Q46" s="3"/>
      <c r="R46" s="3"/>
    </row>
    <row r="47" spans="1:18" ht="75" hidden="1" x14ac:dyDescent="0.25">
      <c r="A47" s="25" t="s">
        <v>130</v>
      </c>
      <c r="B47" s="5" t="s">
        <v>100</v>
      </c>
      <c r="C47" s="5" t="s">
        <v>116</v>
      </c>
      <c r="D47" s="14" t="s">
        <v>91</v>
      </c>
      <c r="E47" s="14" t="s">
        <v>94</v>
      </c>
      <c r="F47" s="3"/>
      <c r="G47" s="3"/>
      <c r="H47" s="3"/>
      <c r="I47" s="3"/>
      <c r="J47" s="3"/>
      <c r="K47" s="3">
        <f t="shared" si="12"/>
        <v>0</v>
      </c>
      <c r="L47" s="3"/>
      <c r="M47" s="3"/>
      <c r="N47" s="3"/>
      <c r="O47" s="3"/>
      <c r="P47" s="3"/>
      <c r="Q47" s="3"/>
      <c r="R47" s="3"/>
    </row>
    <row r="48" spans="1:18" ht="112.5" x14ac:dyDescent="0.25">
      <c r="A48" s="25" t="s">
        <v>130</v>
      </c>
      <c r="B48" s="6" t="s">
        <v>28</v>
      </c>
      <c r="C48" s="6" t="s">
        <v>117</v>
      </c>
      <c r="D48" s="16" t="s">
        <v>91</v>
      </c>
      <c r="E48" s="14" t="s">
        <v>196</v>
      </c>
      <c r="F48" s="3">
        <v>1079</v>
      </c>
      <c r="G48" s="3">
        <v>1698</v>
      </c>
      <c r="H48" s="3">
        <v>659.5</v>
      </c>
      <c r="I48" s="3">
        <v>0</v>
      </c>
      <c r="J48" s="3">
        <v>0</v>
      </c>
      <c r="K48" s="3">
        <f t="shared" si="12"/>
        <v>3436.5</v>
      </c>
      <c r="L48" s="3" t="s">
        <v>198</v>
      </c>
      <c r="M48" s="29" t="s">
        <v>199</v>
      </c>
      <c r="N48" s="3">
        <v>3</v>
      </c>
      <c r="O48" s="3">
        <v>5</v>
      </c>
      <c r="P48" s="3">
        <v>2</v>
      </c>
      <c r="Q48" s="3"/>
      <c r="R48" s="3"/>
    </row>
    <row r="49" spans="1:18" ht="393" hidden="1" customHeight="1" x14ac:dyDescent="0.25">
      <c r="A49" s="25" t="s">
        <v>131</v>
      </c>
      <c r="B49" s="5" t="s">
        <v>122</v>
      </c>
      <c r="C49" s="5" t="s">
        <v>155</v>
      </c>
      <c r="D49" s="14" t="s">
        <v>91</v>
      </c>
      <c r="E49" s="5" t="s">
        <v>94</v>
      </c>
      <c r="F49" s="3"/>
      <c r="G49" s="3"/>
      <c r="H49" s="3"/>
      <c r="I49" s="3"/>
      <c r="J49" s="3"/>
      <c r="K49" s="3">
        <f t="shared" si="12"/>
        <v>0</v>
      </c>
      <c r="L49" s="3"/>
      <c r="M49" s="3"/>
      <c r="N49" s="3"/>
      <c r="O49" s="3"/>
      <c r="P49" s="3"/>
      <c r="Q49" s="3"/>
      <c r="R49" s="3"/>
    </row>
    <row r="50" spans="1:18" ht="241.5" hidden="1" customHeight="1" x14ac:dyDescent="0.25">
      <c r="A50" s="25" t="s">
        <v>38</v>
      </c>
      <c r="B50" s="5" t="s">
        <v>118</v>
      </c>
      <c r="C50" s="5" t="s">
        <v>119</v>
      </c>
      <c r="D50" s="14" t="s">
        <v>91</v>
      </c>
      <c r="E50" s="5" t="s">
        <v>94</v>
      </c>
      <c r="F50" s="3" t="s">
        <v>120</v>
      </c>
      <c r="G50" s="3"/>
      <c r="H50" s="3"/>
      <c r="I50" s="3"/>
      <c r="J50" s="3"/>
      <c r="K50" s="3">
        <f t="shared" si="12"/>
        <v>0</v>
      </c>
      <c r="L50" s="3"/>
      <c r="M50" s="3"/>
      <c r="N50" s="3"/>
      <c r="O50" s="3"/>
      <c r="P50" s="3"/>
      <c r="Q50" s="3"/>
      <c r="R50" s="3"/>
    </row>
    <row r="51" spans="1:18" ht="56.25" hidden="1" x14ac:dyDescent="0.25">
      <c r="A51" s="25" t="s">
        <v>36</v>
      </c>
      <c r="B51" s="6" t="s">
        <v>31</v>
      </c>
      <c r="C51" s="6" t="s">
        <v>121</v>
      </c>
      <c r="D51" s="16" t="s">
        <v>91</v>
      </c>
      <c r="E51" s="5" t="s">
        <v>94</v>
      </c>
      <c r="F51" s="3"/>
      <c r="G51" s="3"/>
      <c r="H51" s="3"/>
      <c r="I51" s="3"/>
      <c r="J51" s="3"/>
      <c r="K51" s="3">
        <f t="shared" si="12"/>
        <v>0</v>
      </c>
      <c r="L51" s="3"/>
      <c r="M51" s="3"/>
      <c r="N51" s="3"/>
      <c r="O51" s="3"/>
      <c r="P51" s="3"/>
      <c r="Q51" s="3"/>
      <c r="R51" s="3"/>
    </row>
    <row r="52" spans="1:18" ht="56.25" hidden="1" x14ac:dyDescent="0.25">
      <c r="A52" s="25" t="s">
        <v>37</v>
      </c>
      <c r="B52" s="6" t="s">
        <v>123</v>
      </c>
      <c r="C52" s="6" t="s">
        <v>32</v>
      </c>
      <c r="D52" s="16" t="s">
        <v>91</v>
      </c>
      <c r="E52" s="14" t="s">
        <v>94</v>
      </c>
      <c r="F52" s="3"/>
      <c r="G52" s="3"/>
      <c r="H52" s="3"/>
      <c r="I52" s="3"/>
      <c r="J52" s="3"/>
      <c r="K52" s="3">
        <f t="shared" si="12"/>
        <v>0</v>
      </c>
      <c r="L52" s="3"/>
      <c r="M52" s="3"/>
      <c r="N52" s="3"/>
      <c r="O52" s="3"/>
      <c r="P52" s="3"/>
      <c r="Q52" s="3"/>
      <c r="R52" s="3"/>
    </row>
    <row r="53" spans="1:18" ht="56.25" hidden="1" x14ac:dyDescent="0.25">
      <c r="A53" s="25" t="s">
        <v>38</v>
      </c>
      <c r="B53" s="5" t="s">
        <v>60</v>
      </c>
      <c r="C53" s="5"/>
      <c r="D53" s="14" t="s">
        <v>91</v>
      </c>
      <c r="E53" s="14" t="s">
        <v>97</v>
      </c>
      <c r="F53" s="3"/>
      <c r="G53" s="3"/>
      <c r="H53" s="3"/>
      <c r="I53" s="3"/>
      <c r="J53" s="3"/>
      <c r="K53" s="3">
        <f t="shared" si="12"/>
        <v>0</v>
      </c>
      <c r="L53" s="3"/>
      <c r="M53" s="3"/>
      <c r="N53" s="3"/>
      <c r="O53" s="3"/>
      <c r="P53" s="3"/>
      <c r="Q53" s="3"/>
      <c r="R53" s="3"/>
    </row>
    <row r="54" spans="1:18" ht="56.25" hidden="1" x14ac:dyDescent="0.25">
      <c r="A54" s="25" t="s">
        <v>39</v>
      </c>
      <c r="B54" s="5" t="s">
        <v>61</v>
      </c>
      <c r="C54" s="5"/>
      <c r="D54" s="14" t="s">
        <v>91</v>
      </c>
      <c r="E54" s="14">
        <v>2018</v>
      </c>
      <c r="F54" s="3"/>
      <c r="G54" s="3"/>
      <c r="H54" s="3"/>
      <c r="I54" s="3"/>
      <c r="J54" s="3"/>
      <c r="K54" s="3">
        <f t="shared" si="12"/>
        <v>0</v>
      </c>
      <c r="L54" s="3"/>
      <c r="M54" s="3"/>
      <c r="N54" s="3"/>
      <c r="O54" s="3"/>
      <c r="P54" s="3"/>
      <c r="Q54" s="3"/>
      <c r="R54" s="3"/>
    </row>
    <row r="55" spans="1:18" ht="105.75" hidden="1" customHeight="1" x14ac:dyDescent="0.25">
      <c r="A55" s="25" t="s">
        <v>40</v>
      </c>
      <c r="B55" s="5" t="s">
        <v>101</v>
      </c>
      <c r="C55" s="5"/>
      <c r="D55" s="14"/>
      <c r="E55" s="14"/>
      <c r="F55" s="3"/>
      <c r="G55" s="3"/>
      <c r="H55" s="3"/>
      <c r="I55" s="3"/>
      <c r="J55" s="3"/>
      <c r="K55" s="3">
        <f t="shared" si="12"/>
        <v>0</v>
      </c>
      <c r="L55" s="3"/>
      <c r="M55" s="29"/>
      <c r="N55" s="3"/>
      <c r="O55" s="3"/>
      <c r="P55" s="3"/>
      <c r="Q55" s="3"/>
      <c r="R55" s="3"/>
    </row>
    <row r="56" spans="1:18" ht="56.25" hidden="1" x14ac:dyDescent="0.25">
      <c r="A56" s="25" t="s">
        <v>41</v>
      </c>
      <c r="B56" s="5" t="s">
        <v>26</v>
      </c>
      <c r="C56" s="5"/>
      <c r="D56" s="14" t="s">
        <v>91</v>
      </c>
      <c r="E56" s="14"/>
      <c r="F56" s="3"/>
      <c r="G56" s="3"/>
      <c r="H56" s="3"/>
      <c r="I56" s="3"/>
      <c r="J56" s="3"/>
      <c r="K56" s="3">
        <f t="shared" si="12"/>
        <v>0</v>
      </c>
      <c r="L56" s="3"/>
      <c r="M56" s="3"/>
      <c r="N56" s="3"/>
      <c r="O56" s="3"/>
      <c r="P56" s="3"/>
      <c r="Q56" s="3"/>
      <c r="R56" s="3"/>
    </row>
    <row r="57" spans="1:18" ht="52.5" hidden="1" customHeight="1" x14ac:dyDescent="0.25">
      <c r="A57" s="25" t="s">
        <v>42</v>
      </c>
      <c r="B57" s="5" t="s">
        <v>63</v>
      </c>
      <c r="C57" s="5"/>
      <c r="D57" s="14" t="s">
        <v>91</v>
      </c>
      <c r="E57" s="14"/>
      <c r="F57" s="3"/>
      <c r="G57" s="3"/>
      <c r="H57" s="3"/>
      <c r="I57" s="3"/>
      <c r="J57" s="3"/>
      <c r="K57" s="3">
        <f t="shared" si="12"/>
        <v>0</v>
      </c>
      <c r="L57" s="3"/>
      <c r="M57" s="3"/>
      <c r="N57" s="3"/>
      <c r="O57" s="3"/>
      <c r="P57" s="3"/>
      <c r="Q57" s="3"/>
      <c r="R57" s="3"/>
    </row>
    <row r="58" spans="1:18" ht="56.25" hidden="1" x14ac:dyDescent="0.25">
      <c r="A58" s="25" t="s">
        <v>43</v>
      </c>
      <c r="B58" s="5" t="s">
        <v>14</v>
      </c>
      <c r="C58" s="5"/>
      <c r="D58" s="14" t="s">
        <v>91</v>
      </c>
      <c r="E58" s="14" t="s">
        <v>94</v>
      </c>
      <c r="F58" s="3"/>
      <c r="G58" s="3"/>
      <c r="H58" s="3"/>
      <c r="I58" s="3"/>
      <c r="J58" s="3"/>
      <c r="K58" s="3">
        <f t="shared" si="12"/>
        <v>0</v>
      </c>
      <c r="L58" s="3"/>
      <c r="M58" s="29"/>
      <c r="N58" s="3"/>
      <c r="O58" s="3"/>
      <c r="P58" s="3"/>
      <c r="Q58" s="3"/>
      <c r="R58" s="3"/>
    </row>
    <row r="59" spans="1:18" ht="56.25" hidden="1" x14ac:dyDescent="0.25">
      <c r="A59" s="25" t="s">
        <v>44</v>
      </c>
      <c r="B59" s="5" t="s">
        <v>17</v>
      </c>
      <c r="C59" s="5"/>
      <c r="D59" s="14" t="s">
        <v>91</v>
      </c>
      <c r="E59" s="5"/>
      <c r="F59" s="3"/>
      <c r="G59" s="3"/>
      <c r="H59" s="3"/>
      <c r="I59" s="3"/>
      <c r="J59" s="3"/>
      <c r="K59" s="3">
        <f t="shared" si="12"/>
        <v>0</v>
      </c>
      <c r="L59" s="3"/>
      <c r="M59" s="3"/>
      <c r="N59" s="3"/>
      <c r="O59" s="3"/>
      <c r="P59" s="3"/>
      <c r="Q59" s="3"/>
      <c r="R59" s="3"/>
    </row>
    <row r="60" spans="1:18" ht="56.25" hidden="1" x14ac:dyDescent="0.25">
      <c r="A60" s="25" t="s">
        <v>45</v>
      </c>
      <c r="B60" s="6" t="s">
        <v>18</v>
      </c>
      <c r="C60" s="6"/>
      <c r="D60" s="14" t="s">
        <v>91</v>
      </c>
      <c r="E60" s="5"/>
      <c r="F60" s="3"/>
      <c r="G60" s="3"/>
      <c r="H60" s="3"/>
      <c r="I60" s="3"/>
      <c r="J60" s="3"/>
      <c r="K60" s="3">
        <f t="shared" si="12"/>
        <v>0</v>
      </c>
      <c r="L60" s="3"/>
      <c r="M60" s="3"/>
      <c r="N60" s="3"/>
      <c r="O60" s="3"/>
      <c r="P60" s="3"/>
      <c r="Q60" s="3"/>
      <c r="R60" s="3"/>
    </row>
    <row r="61" spans="1:18" s="9" customFormat="1" x14ac:dyDescent="0.25">
      <c r="A61" s="32" t="s">
        <v>47</v>
      </c>
      <c r="B61" s="144" t="s">
        <v>12</v>
      </c>
      <c r="C61" s="145"/>
      <c r="D61" s="145"/>
      <c r="E61" s="146"/>
      <c r="F61" s="7">
        <f t="shared" ref="F61:J61" si="13">SUM(F62:F70)</f>
        <v>6000</v>
      </c>
      <c r="G61" s="7">
        <f t="shared" si="13"/>
        <v>3000</v>
      </c>
      <c r="H61" s="7">
        <f t="shared" si="13"/>
        <v>3000</v>
      </c>
      <c r="I61" s="7">
        <f t="shared" si="13"/>
        <v>3000</v>
      </c>
      <c r="J61" s="7">
        <f t="shared" si="13"/>
        <v>3000</v>
      </c>
      <c r="K61" s="7">
        <f>K62</f>
        <v>18000</v>
      </c>
      <c r="L61" s="7"/>
      <c r="M61" s="7"/>
      <c r="N61" s="7"/>
      <c r="O61" s="7"/>
      <c r="P61" s="7"/>
      <c r="Q61" s="7"/>
      <c r="R61" s="7"/>
    </row>
    <row r="62" spans="1:18" ht="121.5" customHeight="1" x14ac:dyDescent="0.25">
      <c r="A62" s="25" t="s">
        <v>49</v>
      </c>
      <c r="B62" s="5" t="s">
        <v>25</v>
      </c>
      <c r="C62" s="5" t="s">
        <v>223</v>
      </c>
      <c r="D62" s="14" t="s">
        <v>154</v>
      </c>
      <c r="E62" s="5" t="s">
        <v>197</v>
      </c>
      <c r="F62" s="3">
        <v>6000</v>
      </c>
      <c r="G62" s="3">
        <v>3000</v>
      </c>
      <c r="H62" s="3">
        <v>3000</v>
      </c>
      <c r="I62" s="3">
        <v>3000</v>
      </c>
      <c r="J62" s="3">
        <v>3000</v>
      </c>
      <c r="K62" s="3">
        <f>SUM(F62:J62)</f>
        <v>18000</v>
      </c>
      <c r="L62" s="90" t="s">
        <v>224</v>
      </c>
      <c r="M62" s="90" t="s">
        <v>190</v>
      </c>
      <c r="N62" s="90" t="s">
        <v>103</v>
      </c>
      <c r="O62" s="90" t="s">
        <v>103</v>
      </c>
      <c r="P62" s="90" t="s">
        <v>103</v>
      </c>
      <c r="Q62" s="91" t="s">
        <v>103</v>
      </c>
      <c r="R62" s="91" t="s">
        <v>103</v>
      </c>
    </row>
    <row r="63" spans="1:18" ht="300" hidden="1" x14ac:dyDescent="0.25">
      <c r="A63" s="25" t="s">
        <v>50</v>
      </c>
      <c r="B63" s="6" t="s">
        <v>24</v>
      </c>
      <c r="C63" s="6"/>
      <c r="D63" s="16" t="s">
        <v>87</v>
      </c>
      <c r="E63" s="5" t="s">
        <v>107</v>
      </c>
      <c r="F63" s="3"/>
      <c r="G63" s="3"/>
      <c r="H63" s="3"/>
      <c r="I63" s="3"/>
      <c r="J63" s="3"/>
      <c r="K63" s="3"/>
      <c r="L63" s="3"/>
      <c r="M63" s="51" t="s">
        <v>106</v>
      </c>
    </row>
    <row r="64" spans="1:18" ht="37.5" hidden="1" x14ac:dyDescent="0.25">
      <c r="A64" s="25" t="s">
        <v>50</v>
      </c>
      <c r="B64" s="5" t="s">
        <v>21</v>
      </c>
      <c r="C64" s="5"/>
      <c r="D64" s="16" t="s">
        <v>87</v>
      </c>
      <c r="E64" s="5" t="s">
        <v>104</v>
      </c>
      <c r="F64" s="3"/>
      <c r="G64" s="3"/>
      <c r="H64" s="3"/>
      <c r="I64" s="3"/>
      <c r="J64" s="3"/>
      <c r="K64" s="3">
        <f>SUM(F64:J64)</f>
        <v>0</v>
      </c>
      <c r="L64" s="3"/>
      <c r="M64" s="3"/>
    </row>
    <row r="65" spans="1:19" ht="37.5" hidden="1" x14ac:dyDescent="0.25">
      <c r="A65" s="25" t="s">
        <v>51</v>
      </c>
      <c r="B65" s="6" t="s">
        <v>22</v>
      </c>
      <c r="C65" s="6"/>
      <c r="D65" s="16" t="s">
        <v>87</v>
      </c>
      <c r="E65" s="5" t="s">
        <v>108</v>
      </c>
      <c r="F65" s="3" t="s">
        <v>103</v>
      </c>
      <c r="G65" s="3"/>
      <c r="H65" s="3"/>
      <c r="I65" s="3"/>
      <c r="J65" s="3"/>
      <c r="K65" s="3"/>
      <c r="L65" s="3"/>
      <c r="M65" s="3"/>
    </row>
    <row r="66" spans="1:19" ht="81.75" hidden="1" customHeight="1" x14ac:dyDescent="0.25">
      <c r="A66" s="25" t="s">
        <v>52</v>
      </c>
      <c r="B66" s="6" t="s">
        <v>19</v>
      </c>
      <c r="C66" s="6"/>
      <c r="D66" s="16" t="s">
        <v>87</v>
      </c>
      <c r="E66" s="5" t="s">
        <v>108</v>
      </c>
      <c r="F66" s="3" t="s">
        <v>103</v>
      </c>
      <c r="G66" s="3"/>
      <c r="H66" s="3"/>
      <c r="I66" s="3"/>
      <c r="J66" s="3"/>
      <c r="K66" s="3"/>
      <c r="L66" s="3"/>
      <c r="M66" s="3"/>
    </row>
    <row r="67" spans="1:19" ht="42.75" hidden="1" customHeight="1" x14ac:dyDescent="0.25">
      <c r="A67" s="25" t="s">
        <v>53</v>
      </c>
      <c r="B67" s="6" t="s">
        <v>20</v>
      </c>
      <c r="C67" s="6"/>
      <c r="D67" s="16" t="s">
        <v>87</v>
      </c>
      <c r="E67" s="5" t="s">
        <v>109</v>
      </c>
      <c r="F67" s="3" t="s">
        <v>103</v>
      </c>
      <c r="G67" s="3"/>
      <c r="H67" s="3"/>
      <c r="I67" s="3"/>
      <c r="J67" s="3"/>
      <c r="K67" s="3"/>
      <c r="L67" s="3"/>
      <c r="M67" s="3"/>
    </row>
    <row r="68" spans="1:19" ht="131.25" hidden="1" x14ac:dyDescent="0.25">
      <c r="A68" s="25" t="s">
        <v>54</v>
      </c>
      <c r="B68" s="5" t="s">
        <v>13</v>
      </c>
      <c r="C68" s="5"/>
      <c r="D68" s="14" t="s">
        <v>92</v>
      </c>
      <c r="E68" s="5"/>
      <c r="F68" s="3"/>
      <c r="G68" s="3"/>
      <c r="H68" s="3"/>
      <c r="I68" s="3"/>
      <c r="J68" s="3"/>
      <c r="K68" s="3"/>
      <c r="L68" s="3"/>
      <c r="M68" s="3" t="s">
        <v>105</v>
      </c>
    </row>
    <row r="69" spans="1:19" ht="81.75" hidden="1" customHeight="1" x14ac:dyDescent="0.25">
      <c r="A69" s="25" t="s">
        <v>57</v>
      </c>
      <c r="B69" s="6" t="s">
        <v>56</v>
      </c>
      <c r="C69" s="6"/>
      <c r="D69" s="16" t="s">
        <v>87</v>
      </c>
      <c r="E69" s="5"/>
      <c r="F69" s="3" t="s">
        <v>103</v>
      </c>
      <c r="G69" s="3"/>
      <c r="H69" s="3"/>
      <c r="I69" s="3"/>
      <c r="J69" s="3"/>
      <c r="K69" s="3"/>
      <c r="L69" s="3"/>
      <c r="M69" s="3" t="s">
        <v>110</v>
      </c>
    </row>
    <row r="70" spans="1:19" ht="82.5" hidden="1" customHeight="1" x14ac:dyDescent="0.25">
      <c r="A70" s="25" t="s">
        <v>58</v>
      </c>
      <c r="B70" s="5" t="s">
        <v>46</v>
      </c>
      <c r="C70" s="5"/>
      <c r="D70" s="14" t="s">
        <v>87</v>
      </c>
      <c r="E70" s="5"/>
      <c r="F70" s="3" t="s">
        <v>103</v>
      </c>
      <c r="G70" s="3"/>
      <c r="H70" s="3"/>
      <c r="I70" s="3"/>
      <c r="J70" s="3"/>
      <c r="K70" s="3"/>
      <c r="L70" s="3"/>
      <c r="M70" s="3"/>
    </row>
    <row r="71" spans="1:19" s="9" customFormat="1" x14ac:dyDescent="0.25">
      <c r="A71" s="32" t="s">
        <v>48</v>
      </c>
      <c r="B71" s="143" t="s">
        <v>9</v>
      </c>
      <c r="C71" s="143"/>
      <c r="D71" s="143"/>
      <c r="E71" s="143"/>
      <c r="F71" s="89">
        <f>F74</f>
        <v>559</v>
      </c>
      <c r="G71" s="89">
        <f t="shared" ref="G71:K71" si="14">G74</f>
        <v>0</v>
      </c>
      <c r="H71" s="89">
        <f t="shared" si="14"/>
        <v>0</v>
      </c>
      <c r="I71" s="89">
        <f t="shared" si="14"/>
        <v>0</v>
      </c>
      <c r="J71" s="89">
        <f t="shared" si="14"/>
        <v>0</v>
      </c>
      <c r="K71" s="89">
        <f t="shared" si="14"/>
        <v>0</v>
      </c>
      <c r="L71" s="7"/>
      <c r="M71" s="7"/>
      <c r="N71" s="7"/>
      <c r="O71" s="7"/>
      <c r="P71" s="7"/>
      <c r="Q71" s="7"/>
      <c r="R71" s="7"/>
    </row>
    <row r="72" spans="1:19" s="88" customFormat="1" ht="80.25" customHeight="1" x14ac:dyDescent="0.3">
      <c r="A72" s="92" t="s">
        <v>55</v>
      </c>
      <c r="B72" s="93" t="s">
        <v>221</v>
      </c>
      <c r="C72" s="94" t="s">
        <v>200</v>
      </c>
      <c r="D72" s="127" t="s">
        <v>88</v>
      </c>
      <c r="E72" s="127" t="s">
        <v>255</v>
      </c>
      <c r="F72" s="95" t="s">
        <v>201</v>
      </c>
      <c r="G72" s="95" t="s">
        <v>201</v>
      </c>
      <c r="H72" s="95" t="s">
        <v>201</v>
      </c>
      <c r="I72" s="95" t="s">
        <v>201</v>
      </c>
      <c r="J72" s="95" t="s">
        <v>201</v>
      </c>
      <c r="K72" s="95" t="s">
        <v>201</v>
      </c>
      <c r="L72" s="96" t="s">
        <v>247</v>
      </c>
      <c r="M72" s="96" t="s">
        <v>202</v>
      </c>
      <c r="N72" s="97">
        <v>100</v>
      </c>
      <c r="O72" s="97">
        <v>100</v>
      </c>
      <c r="P72" s="97">
        <v>100</v>
      </c>
      <c r="Q72" s="98">
        <v>100</v>
      </c>
      <c r="R72" s="98">
        <v>100</v>
      </c>
      <c r="S72" s="88" t="s">
        <v>249</v>
      </c>
    </row>
    <row r="73" spans="1:19" s="88" customFormat="1" ht="168.6" customHeight="1" x14ac:dyDescent="0.3">
      <c r="A73" s="99" t="s">
        <v>218</v>
      </c>
      <c r="B73" s="100"/>
      <c r="C73" s="101" t="s">
        <v>222</v>
      </c>
      <c r="D73" s="128"/>
      <c r="E73" s="128"/>
      <c r="F73" s="102" t="s">
        <v>201</v>
      </c>
      <c r="G73" s="102" t="s">
        <v>201</v>
      </c>
      <c r="H73" s="102" t="s">
        <v>201</v>
      </c>
      <c r="I73" s="102" t="s">
        <v>201</v>
      </c>
      <c r="J73" s="102" t="s">
        <v>201</v>
      </c>
      <c r="K73" s="102" t="s">
        <v>201</v>
      </c>
      <c r="L73" s="103" t="s">
        <v>203</v>
      </c>
      <c r="M73" s="104" t="s">
        <v>170</v>
      </c>
      <c r="N73" s="105" t="s">
        <v>204</v>
      </c>
      <c r="O73" s="105" t="s">
        <v>204</v>
      </c>
      <c r="P73" s="102" t="s">
        <v>204</v>
      </c>
      <c r="Q73" s="106" t="s">
        <v>204</v>
      </c>
      <c r="R73" s="106" t="s">
        <v>204</v>
      </c>
      <c r="S73" s="88" t="s">
        <v>248</v>
      </c>
    </row>
    <row r="74" spans="1:19" s="88" customFormat="1" ht="51" customHeight="1" x14ac:dyDescent="0.3">
      <c r="A74" s="129" t="s">
        <v>220</v>
      </c>
      <c r="B74" s="132" t="s">
        <v>205</v>
      </c>
      <c r="C74" s="101" t="s">
        <v>206</v>
      </c>
      <c r="D74" s="134" t="s">
        <v>88</v>
      </c>
      <c r="E74" s="134" t="s">
        <v>255</v>
      </c>
      <c r="F74" s="105">
        <f>SUM(F76:F78)</f>
        <v>559</v>
      </c>
      <c r="G74" s="105">
        <f t="shared" ref="G74:I74" si="15">SUM(G76:G78)</f>
        <v>0</v>
      </c>
      <c r="H74" s="105">
        <f t="shared" si="15"/>
        <v>0</v>
      </c>
      <c r="I74" s="105">
        <f t="shared" si="15"/>
        <v>0</v>
      </c>
      <c r="J74" s="105">
        <f t="shared" ref="J74:K74" si="16">SUM(J76:J78)</f>
        <v>0</v>
      </c>
      <c r="K74" s="105">
        <f t="shared" si="16"/>
        <v>0</v>
      </c>
      <c r="L74" s="107"/>
      <c r="M74" s="107"/>
      <c r="N74" s="108"/>
      <c r="O74" s="108"/>
      <c r="P74" s="108"/>
      <c r="Q74" s="109"/>
      <c r="R74" s="110"/>
    </row>
    <row r="75" spans="1:19" s="88" customFormat="1" ht="73.900000000000006" customHeight="1" x14ac:dyDescent="0.3">
      <c r="A75" s="130"/>
      <c r="B75" s="133"/>
      <c r="C75" s="111" t="s">
        <v>207</v>
      </c>
      <c r="D75" s="135"/>
      <c r="E75" s="135"/>
      <c r="F75" s="112" t="s">
        <v>208</v>
      </c>
      <c r="G75" s="112" t="s">
        <v>208</v>
      </c>
      <c r="H75" s="112" t="s">
        <v>208</v>
      </c>
      <c r="I75" s="112" t="s">
        <v>208</v>
      </c>
      <c r="J75" s="112" t="s">
        <v>208</v>
      </c>
      <c r="K75" s="112" t="s">
        <v>208</v>
      </c>
      <c r="L75" s="107" t="s">
        <v>209</v>
      </c>
      <c r="M75" s="113" t="s">
        <v>170</v>
      </c>
      <c r="N75" s="114">
        <v>2.2000000000000002</v>
      </c>
      <c r="O75" s="114">
        <v>2.2000000000000002</v>
      </c>
      <c r="P75" s="114">
        <v>2.2000000000000002</v>
      </c>
      <c r="Q75" s="115">
        <v>2.2000000000000002</v>
      </c>
      <c r="R75" s="110">
        <v>2.2000000000000002</v>
      </c>
    </row>
    <row r="76" spans="1:19" s="88" customFormat="1" ht="85.9" customHeight="1" x14ac:dyDescent="0.3">
      <c r="A76" s="130"/>
      <c r="B76" s="133"/>
      <c r="C76" s="111" t="s">
        <v>210</v>
      </c>
      <c r="D76" s="135"/>
      <c r="E76" s="135"/>
      <c r="F76" s="112">
        <v>0</v>
      </c>
      <c r="G76" s="112">
        <v>0</v>
      </c>
      <c r="H76" s="112">
        <v>0</v>
      </c>
      <c r="I76" s="112">
        <v>0</v>
      </c>
      <c r="J76" s="112">
        <v>0</v>
      </c>
      <c r="K76" s="112">
        <v>0</v>
      </c>
      <c r="L76" s="113" t="s">
        <v>211</v>
      </c>
      <c r="M76" s="113" t="s">
        <v>170</v>
      </c>
      <c r="N76" s="114">
        <v>0</v>
      </c>
      <c r="O76" s="114">
        <v>0</v>
      </c>
      <c r="P76" s="114">
        <v>0</v>
      </c>
      <c r="Q76" s="115">
        <v>0</v>
      </c>
      <c r="R76" s="110">
        <v>0</v>
      </c>
    </row>
    <row r="77" spans="1:19" s="88" customFormat="1" ht="45" customHeight="1" x14ac:dyDescent="0.3">
      <c r="A77" s="130"/>
      <c r="B77" s="133"/>
      <c r="C77" s="111" t="s">
        <v>212</v>
      </c>
      <c r="D77" s="135"/>
      <c r="E77" s="135"/>
      <c r="F77" s="116">
        <v>559</v>
      </c>
      <c r="G77" s="116">
        <v>0</v>
      </c>
      <c r="H77" s="116">
        <v>0</v>
      </c>
      <c r="I77" s="116">
        <v>0</v>
      </c>
      <c r="J77" s="116">
        <v>0</v>
      </c>
      <c r="K77" s="116">
        <v>0</v>
      </c>
      <c r="L77" s="113" t="s">
        <v>213</v>
      </c>
      <c r="M77" s="113" t="s">
        <v>214</v>
      </c>
      <c r="N77" s="117">
        <v>559</v>
      </c>
      <c r="O77" s="117">
        <v>0</v>
      </c>
      <c r="P77" s="117">
        <v>0</v>
      </c>
      <c r="Q77" s="118">
        <v>0</v>
      </c>
      <c r="R77" s="110">
        <v>0</v>
      </c>
    </row>
    <row r="78" spans="1:19" s="88" customFormat="1" ht="43.9" customHeight="1" x14ac:dyDescent="0.3">
      <c r="A78" s="131"/>
      <c r="B78" s="133"/>
      <c r="C78" s="111" t="s">
        <v>215</v>
      </c>
      <c r="D78" s="136"/>
      <c r="E78" s="136"/>
      <c r="F78" s="95">
        <v>0</v>
      </c>
      <c r="G78" s="95">
        <v>0</v>
      </c>
      <c r="H78" s="95">
        <v>0</v>
      </c>
      <c r="I78" s="95">
        <v>0</v>
      </c>
      <c r="J78" s="95">
        <v>0</v>
      </c>
      <c r="K78" s="95">
        <v>0</v>
      </c>
      <c r="L78" s="113" t="s">
        <v>213</v>
      </c>
      <c r="M78" s="113" t="s">
        <v>214</v>
      </c>
      <c r="N78" s="119">
        <v>0</v>
      </c>
      <c r="O78" s="119">
        <v>0</v>
      </c>
      <c r="P78" s="119">
        <v>0</v>
      </c>
      <c r="Q78" s="120">
        <v>0</v>
      </c>
      <c r="R78" s="110">
        <v>0</v>
      </c>
    </row>
    <row r="79" spans="1:19" s="88" customFormat="1" ht="64.150000000000006" customHeight="1" thickBot="1" x14ac:dyDescent="0.35">
      <c r="A79" s="121" t="s">
        <v>219</v>
      </c>
      <c r="B79" s="122" t="s">
        <v>225</v>
      </c>
      <c r="C79" s="123" t="s">
        <v>216</v>
      </c>
      <c r="D79" s="123" t="s">
        <v>88</v>
      </c>
      <c r="E79" s="123" t="s">
        <v>254</v>
      </c>
      <c r="F79" s="124" t="s">
        <v>201</v>
      </c>
      <c r="G79" s="124" t="s">
        <v>201</v>
      </c>
      <c r="H79" s="124" t="s">
        <v>201</v>
      </c>
      <c r="I79" s="124" t="s">
        <v>201</v>
      </c>
      <c r="J79" s="124" t="s">
        <v>201</v>
      </c>
      <c r="K79" s="124" t="s">
        <v>201</v>
      </c>
      <c r="L79" s="123" t="s">
        <v>217</v>
      </c>
      <c r="M79" s="123" t="s">
        <v>170</v>
      </c>
      <c r="N79" s="125" t="s">
        <v>250</v>
      </c>
      <c r="O79" s="125" t="s">
        <v>250</v>
      </c>
      <c r="P79" s="125" t="s">
        <v>250</v>
      </c>
      <c r="Q79" s="126" t="s">
        <v>250</v>
      </c>
      <c r="R79" s="126" t="s">
        <v>250</v>
      </c>
    </row>
  </sheetData>
  <mergeCells count="43">
    <mergeCell ref="A38:A39"/>
    <mergeCell ref="B38:B39"/>
    <mergeCell ref="C38:C39"/>
    <mergeCell ref="D38:D39"/>
    <mergeCell ref="E38:E39"/>
    <mergeCell ref="O1:R1"/>
    <mergeCell ref="N2:R2"/>
    <mergeCell ref="N3:R3"/>
    <mergeCell ref="G4:K4"/>
    <mergeCell ref="B61:E61"/>
    <mergeCell ref="F6:J6"/>
    <mergeCell ref="F38:F39"/>
    <mergeCell ref="G38:G39"/>
    <mergeCell ref="H38:H39"/>
    <mergeCell ref="I38:I39"/>
    <mergeCell ref="J38:J39"/>
    <mergeCell ref="K38:K39"/>
    <mergeCell ref="B8:E8"/>
    <mergeCell ref="B9:E9"/>
    <mergeCell ref="C6:C7"/>
    <mergeCell ref="B71:E71"/>
    <mergeCell ref="B28:E28"/>
    <mergeCell ref="B35:E35"/>
    <mergeCell ref="B36:E36"/>
    <mergeCell ref="B11:E11"/>
    <mergeCell ref="B14:E14"/>
    <mergeCell ref="B20:E20"/>
    <mergeCell ref="B37:E37"/>
    <mergeCell ref="B42:E42"/>
    <mergeCell ref="L6:L7"/>
    <mergeCell ref="M6:M7"/>
    <mergeCell ref="N6:R6"/>
    <mergeCell ref="A5:K5"/>
    <mergeCell ref="A6:A7"/>
    <mergeCell ref="B6:B7"/>
    <mergeCell ref="D6:D7"/>
    <mergeCell ref="E6:E7"/>
    <mergeCell ref="D72:D73"/>
    <mergeCell ref="E72:E73"/>
    <mergeCell ref="A74:A78"/>
    <mergeCell ref="B74:B78"/>
    <mergeCell ref="D74:D78"/>
    <mergeCell ref="E74:E78"/>
  </mergeCells>
  <printOptions horizontalCentered="1"/>
  <pageMargins left="0.19685039370078741" right="0.19685039370078741" top="0.39370078740157483" bottom="0.23622047244094491" header="0.11811023622047245" footer="0.11811023622047245"/>
  <pageSetup paperSize="9" scale="44" fitToHeight="4" orientation="landscape" r:id="rId1"/>
  <rowBreaks count="1" manualBreakCount="1">
    <brk id="1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итог</vt:lpstr>
      <vt:lpstr>итог!Заголовки_для_печати</vt:lpstr>
      <vt:lpstr>итог!Область_печати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2021-07-16T12:03:06Z</dcterms:modified>
</cp:coreProperties>
</file>