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535" activeTab="6"/>
  </bookViews>
  <sheets>
    <sheet name="1 этап" sheetId="25" r:id="rId1"/>
    <sheet name="2 этап" sheetId="26" r:id="rId2"/>
    <sheet name="06,02,23" sheetId="27" r:id="rId3"/>
    <sheet name="21,03,23" sheetId="28" r:id="rId4"/>
    <sheet name="25.04.23" sheetId="29" r:id="rId5"/>
    <sheet name="27.06,23" sheetId="30" r:id="rId6"/>
    <sheet name="25.07.23" sheetId="31" r:id="rId7"/>
  </sheets>
  <calcPr calcId="162913" iterate="1"/>
</workbook>
</file>

<file path=xl/calcChain.xml><?xml version="1.0" encoding="utf-8"?>
<calcChain xmlns="http://schemas.openxmlformats.org/spreadsheetml/2006/main">
  <c r="M78" i="31" l="1"/>
  <c r="L78" i="31"/>
  <c r="K78" i="31"/>
  <c r="M71" i="31"/>
  <c r="L71" i="31"/>
  <c r="K71" i="31"/>
  <c r="K70" i="31"/>
  <c r="M62" i="31"/>
  <c r="L62" i="31"/>
  <c r="K62" i="31"/>
  <c r="M59" i="31"/>
  <c r="L59" i="31"/>
  <c r="K59" i="31"/>
  <c r="M57" i="31"/>
  <c r="M56" i="31" s="1"/>
  <c r="M55" i="31" s="1"/>
  <c r="L57" i="31"/>
  <c r="K57" i="31"/>
  <c r="K54" i="31"/>
  <c r="K53" i="31"/>
  <c r="M52" i="31"/>
  <c r="L52" i="31"/>
  <c r="M50" i="31"/>
  <c r="L50" i="31"/>
  <c r="K50" i="31"/>
  <c r="M47" i="31"/>
  <c r="L47" i="31"/>
  <c r="K47" i="31"/>
  <c r="K42" i="31"/>
  <c r="M41" i="31"/>
  <c r="L41" i="31"/>
  <c r="K41" i="31"/>
  <c r="M39" i="31"/>
  <c r="L39" i="31"/>
  <c r="K39" i="31"/>
  <c r="M36" i="31"/>
  <c r="L36" i="31"/>
  <c r="K36" i="31"/>
  <c r="K34" i="31" s="1"/>
  <c r="M34" i="31"/>
  <c r="M20" i="31" s="1"/>
  <c r="L34" i="31"/>
  <c r="M32" i="31"/>
  <c r="L32" i="31"/>
  <c r="K32" i="31"/>
  <c r="K31" i="31"/>
  <c r="K30" i="31"/>
  <c r="K29" i="31"/>
  <c r="K28" i="31"/>
  <c r="K27" i="31" s="1"/>
  <c r="M27" i="31"/>
  <c r="L27" i="31"/>
  <c r="K23" i="31"/>
  <c r="K22" i="31" s="1"/>
  <c r="M22" i="31"/>
  <c r="L22" i="31"/>
  <c r="L21" i="31" s="1"/>
  <c r="M21" i="31"/>
  <c r="K56" i="31" l="1"/>
  <c r="K55" i="31" s="1"/>
  <c r="L20" i="31"/>
  <c r="K52" i="31"/>
  <c r="K20" i="31" s="1"/>
  <c r="K81" i="31" s="1"/>
  <c r="L56" i="31"/>
  <c r="L55" i="31" s="1"/>
  <c r="M81" i="31"/>
  <c r="K21" i="31"/>
  <c r="K54" i="29"/>
  <c r="K53" i="29"/>
  <c r="K31" i="29"/>
  <c r="K30" i="29"/>
  <c r="K29" i="29"/>
  <c r="K28" i="29"/>
  <c r="M78" i="30"/>
  <c r="L78" i="30"/>
  <c r="K78" i="30"/>
  <c r="M71" i="30"/>
  <c r="L71" i="30"/>
  <c r="K71" i="30"/>
  <c r="K70" i="30"/>
  <c r="K62" i="30" s="1"/>
  <c r="M62" i="30"/>
  <c r="L62" i="30"/>
  <c r="M59" i="30"/>
  <c r="L59" i="30"/>
  <c r="K59" i="30"/>
  <c r="M57" i="30"/>
  <c r="M56" i="30" s="1"/>
  <c r="M55" i="30" s="1"/>
  <c r="L57" i="30"/>
  <c r="K57" i="30"/>
  <c r="K54" i="30"/>
  <c r="K53" i="30"/>
  <c r="K52" i="30" s="1"/>
  <c r="M52" i="30"/>
  <c r="L52" i="30"/>
  <c r="M50" i="30"/>
  <c r="L50" i="30"/>
  <c r="K50" i="30"/>
  <c r="M47" i="30"/>
  <c r="L47" i="30"/>
  <c r="K47" i="30"/>
  <c r="K42" i="30"/>
  <c r="M41" i="30"/>
  <c r="L41" i="30"/>
  <c r="K41" i="30"/>
  <c r="M39" i="30"/>
  <c r="L39" i="30"/>
  <c r="K39" i="30"/>
  <c r="M36" i="30"/>
  <c r="M34" i="30" s="1"/>
  <c r="L36" i="30"/>
  <c r="K36" i="30"/>
  <c r="K34" i="30" s="1"/>
  <c r="L34" i="30"/>
  <c r="M32" i="30"/>
  <c r="L32" i="30"/>
  <c r="K32" i="30"/>
  <c r="K31" i="30"/>
  <c r="K30" i="30"/>
  <c r="K29" i="30"/>
  <c r="K28" i="30"/>
  <c r="M27" i="30"/>
  <c r="L27" i="30"/>
  <c r="K23" i="30"/>
  <c r="K22" i="30" s="1"/>
  <c r="M22" i="30"/>
  <c r="L22" i="30"/>
  <c r="L21" i="30" s="1"/>
  <c r="M21" i="30"/>
  <c r="M20" i="30" l="1"/>
  <c r="L56" i="30"/>
  <c r="K27" i="30"/>
  <c r="K20" i="30" s="1"/>
  <c r="L20" i="30"/>
  <c r="L81" i="31"/>
  <c r="L55" i="30"/>
  <c r="K56" i="30"/>
  <c r="K55" i="30" s="1"/>
  <c r="M81" i="30"/>
  <c r="K21" i="30"/>
  <c r="K23" i="29"/>
  <c r="M78" i="29"/>
  <c r="L78" i="29"/>
  <c r="K78" i="29"/>
  <c r="M71" i="29"/>
  <c r="L71" i="29"/>
  <c r="K71" i="29"/>
  <c r="K70" i="29"/>
  <c r="K62" i="29" s="1"/>
  <c r="M62" i="29"/>
  <c r="L62" i="29"/>
  <c r="M59" i="29"/>
  <c r="L59" i="29"/>
  <c r="K59" i="29"/>
  <c r="M57" i="29"/>
  <c r="L57" i="29"/>
  <c r="K57" i="29"/>
  <c r="L56" i="29"/>
  <c r="L55" i="29" s="1"/>
  <c r="M52" i="29"/>
  <c r="L52" i="29"/>
  <c r="K52" i="29"/>
  <c r="M50" i="29"/>
  <c r="L50" i="29"/>
  <c r="K50" i="29"/>
  <c r="M47" i="29"/>
  <c r="L47" i="29"/>
  <c r="K47" i="29"/>
  <c r="K42" i="29"/>
  <c r="M41" i="29"/>
  <c r="L41" i="29"/>
  <c r="K41" i="29"/>
  <c r="M39" i="29"/>
  <c r="L39" i="29"/>
  <c r="K39" i="29"/>
  <c r="M36" i="29"/>
  <c r="M34" i="29" s="1"/>
  <c r="L36" i="29"/>
  <c r="K36" i="29"/>
  <c r="K34" i="29" s="1"/>
  <c r="L34" i="29"/>
  <c r="M32" i="29"/>
  <c r="L32" i="29"/>
  <c r="K32" i="29"/>
  <c r="M27" i="29"/>
  <c r="L27" i="29"/>
  <c r="K27" i="29"/>
  <c r="M22" i="29"/>
  <c r="M21" i="29" s="1"/>
  <c r="L22" i="29"/>
  <c r="L21" i="29" s="1"/>
  <c r="K22" i="29"/>
  <c r="K21" i="29" s="1"/>
  <c r="K56" i="29" l="1"/>
  <c r="K55" i="29" s="1"/>
  <c r="L20" i="29"/>
  <c r="L81" i="29" s="1"/>
  <c r="L81" i="30"/>
  <c r="M56" i="29"/>
  <c r="M55" i="29" s="1"/>
  <c r="K81" i="30"/>
  <c r="K20" i="29"/>
  <c r="K81" i="29" s="1"/>
  <c r="M20" i="29"/>
  <c r="M78" i="28"/>
  <c r="L78" i="28"/>
  <c r="K78" i="28"/>
  <c r="M71" i="28"/>
  <c r="L71" i="28"/>
  <c r="K71" i="28"/>
  <c r="K70" i="28"/>
  <c r="K62" i="28" s="1"/>
  <c r="M62" i="28"/>
  <c r="L62" i="28"/>
  <c r="M59" i="28"/>
  <c r="L59" i="28"/>
  <c r="K59" i="28"/>
  <c r="M57" i="28"/>
  <c r="L57" i="28"/>
  <c r="K57" i="28"/>
  <c r="L56" i="28"/>
  <c r="L55" i="28" s="1"/>
  <c r="M52" i="28"/>
  <c r="L52" i="28"/>
  <c r="K52" i="28"/>
  <c r="M50" i="28"/>
  <c r="L50" i="28"/>
  <c r="K50" i="28"/>
  <c r="M47" i="28"/>
  <c r="L47" i="28"/>
  <c r="K47" i="28"/>
  <c r="K42" i="28"/>
  <c r="M41" i="28"/>
  <c r="L41" i="28"/>
  <c r="K41" i="28"/>
  <c r="M39" i="28"/>
  <c r="L39" i="28"/>
  <c r="K39" i="28"/>
  <c r="M36" i="28"/>
  <c r="L36" i="28"/>
  <c r="L34" i="28" s="1"/>
  <c r="K36" i="28"/>
  <c r="K34" i="28" s="1"/>
  <c r="M34" i="28"/>
  <c r="M20" i="28" s="1"/>
  <c r="M32" i="28"/>
  <c r="L32" i="28"/>
  <c r="K32" i="28"/>
  <c r="M27" i="28"/>
  <c r="L27" i="28"/>
  <c r="K27" i="28"/>
  <c r="M22" i="28"/>
  <c r="M21" i="28" s="1"/>
  <c r="L22" i="28"/>
  <c r="L21" i="28" s="1"/>
  <c r="K22" i="28"/>
  <c r="M81" i="29" l="1"/>
  <c r="K56" i="28"/>
  <c r="K55" i="28" s="1"/>
  <c r="M56" i="28"/>
  <c r="M55" i="28" s="1"/>
  <c r="M81" i="28" s="1"/>
  <c r="K20" i="28"/>
  <c r="L20" i="28"/>
  <c r="L81" i="28" s="1"/>
  <c r="K21" i="28"/>
  <c r="M78" i="27"/>
  <c r="L78" i="27"/>
  <c r="K78" i="27"/>
  <c r="M71" i="27"/>
  <c r="L71" i="27"/>
  <c r="K71" i="27"/>
  <c r="K70" i="27"/>
  <c r="K62" i="27" s="1"/>
  <c r="M62" i="27"/>
  <c r="L62" i="27"/>
  <c r="M59" i="27"/>
  <c r="L59" i="27"/>
  <c r="K59" i="27"/>
  <c r="M57" i="27"/>
  <c r="L57" i="27"/>
  <c r="K57" i="27"/>
  <c r="M56" i="27"/>
  <c r="M55" i="27" s="1"/>
  <c r="M52" i="27"/>
  <c r="L52" i="27"/>
  <c r="K52" i="27"/>
  <c r="M50" i="27"/>
  <c r="L50" i="27"/>
  <c r="K50" i="27"/>
  <c r="M47" i="27"/>
  <c r="L47" i="27"/>
  <c r="K47" i="27"/>
  <c r="K42" i="27"/>
  <c r="M41" i="27"/>
  <c r="L41" i="27"/>
  <c r="K41" i="27"/>
  <c r="M39" i="27"/>
  <c r="L39" i="27"/>
  <c r="K39" i="27"/>
  <c r="M36" i="27"/>
  <c r="M34" i="27" s="1"/>
  <c r="L36" i="27"/>
  <c r="K36" i="27"/>
  <c r="K34" i="27" s="1"/>
  <c r="L34" i="27"/>
  <c r="M32" i="27"/>
  <c r="L32" i="27"/>
  <c r="K32" i="27"/>
  <c r="M27" i="27"/>
  <c r="L27" i="27"/>
  <c r="K27" i="27"/>
  <c r="M22" i="27"/>
  <c r="M21" i="27" s="1"/>
  <c r="L22" i="27"/>
  <c r="L21" i="27" s="1"/>
  <c r="K22" i="27"/>
  <c r="K21" i="27" s="1"/>
  <c r="K20" i="27" l="1"/>
  <c r="L20" i="27"/>
  <c r="K81" i="28"/>
  <c r="L56" i="27"/>
  <c r="L55" i="27" s="1"/>
  <c r="L81" i="27" s="1"/>
  <c r="K56" i="27"/>
  <c r="K55" i="27" s="1"/>
  <c r="K81" i="27" s="1"/>
  <c r="M20" i="27"/>
  <c r="M81" i="27" s="1"/>
  <c r="M78" i="26"/>
  <c r="L78" i="26"/>
  <c r="K78" i="26"/>
  <c r="M71" i="26"/>
  <c r="L71" i="26"/>
  <c r="K71" i="26"/>
  <c r="K70" i="26"/>
  <c r="M62" i="26"/>
  <c r="L62" i="26"/>
  <c r="K62" i="26"/>
  <c r="M59" i="26"/>
  <c r="L59" i="26"/>
  <c r="K59" i="26"/>
  <c r="M57" i="26"/>
  <c r="M56" i="26" s="1"/>
  <c r="M55" i="26" s="1"/>
  <c r="L57" i="26"/>
  <c r="K57" i="26"/>
  <c r="M52" i="26"/>
  <c r="L52" i="26"/>
  <c r="K52" i="26"/>
  <c r="M50" i="26"/>
  <c r="L50" i="26"/>
  <c r="K50" i="26"/>
  <c r="M47" i="26"/>
  <c r="L47" i="26"/>
  <c r="K47" i="26"/>
  <c r="K42" i="26"/>
  <c r="M41" i="26"/>
  <c r="L41" i="26"/>
  <c r="K41" i="26"/>
  <c r="M39" i="26"/>
  <c r="L39" i="26"/>
  <c r="K39" i="26"/>
  <c r="M36" i="26"/>
  <c r="M34" i="26" s="1"/>
  <c r="M20" i="26" s="1"/>
  <c r="M81" i="26" s="1"/>
  <c r="L36" i="26"/>
  <c r="L34" i="26" s="1"/>
  <c r="K36" i="26"/>
  <c r="K34" i="26"/>
  <c r="M32" i="26"/>
  <c r="L32" i="26"/>
  <c r="K32" i="26"/>
  <c r="M27" i="26"/>
  <c r="L27" i="26"/>
  <c r="K27" i="26"/>
  <c r="M22" i="26"/>
  <c r="L22" i="26"/>
  <c r="L21" i="26" s="1"/>
  <c r="K22" i="26"/>
  <c r="K20" i="26" s="1"/>
  <c r="M21" i="26"/>
  <c r="L20" i="26" l="1"/>
  <c r="K56" i="26"/>
  <c r="K55" i="26" s="1"/>
  <c r="K81" i="26" s="1"/>
  <c r="L56" i="26"/>
  <c r="L55" i="26" s="1"/>
  <c r="L81" i="26" s="1"/>
  <c r="K21" i="26"/>
  <c r="L47" i="25"/>
  <c r="M47" i="25"/>
  <c r="K78" i="25" l="1"/>
  <c r="M78" i="25"/>
  <c r="L78" i="25"/>
  <c r="K71" i="25"/>
  <c r="M71" i="25"/>
  <c r="L71" i="25"/>
  <c r="K70" i="25"/>
  <c r="K62" i="25" s="1"/>
  <c r="M62" i="25"/>
  <c r="L62" i="25"/>
  <c r="M59" i="25"/>
  <c r="L59" i="25"/>
  <c r="K59" i="25"/>
  <c r="M57" i="25"/>
  <c r="L57" i="25"/>
  <c r="K57" i="25"/>
  <c r="M52" i="25"/>
  <c r="L52" i="25"/>
  <c r="K52" i="25"/>
  <c r="M50" i="25"/>
  <c r="L50" i="25"/>
  <c r="K50" i="25"/>
  <c r="K47" i="25"/>
  <c r="K42" i="25"/>
  <c r="M41" i="25"/>
  <c r="L41" i="25"/>
  <c r="K41" i="25"/>
  <c r="M39" i="25"/>
  <c r="L39" i="25"/>
  <c r="K39" i="25"/>
  <c r="M36" i="25"/>
  <c r="M34" i="25" s="1"/>
  <c r="L36" i="25"/>
  <c r="L34" i="25" s="1"/>
  <c r="K36" i="25"/>
  <c r="K34" i="25" s="1"/>
  <c r="M32" i="25"/>
  <c r="L32" i="25"/>
  <c r="K32" i="25"/>
  <c r="M27" i="25"/>
  <c r="L27" i="25"/>
  <c r="K27" i="25"/>
  <c r="M22" i="25"/>
  <c r="M21" i="25" s="1"/>
  <c r="L22" i="25"/>
  <c r="L21" i="25" s="1"/>
  <c r="K22" i="25"/>
  <c r="M56" i="25" l="1"/>
  <c r="M55" i="25" s="1"/>
  <c r="L56" i="25"/>
  <c r="L55" i="25" s="1"/>
  <c r="M20" i="25"/>
  <c r="M81" i="25" s="1"/>
  <c r="K20" i="25"/>
  <c r="L20" i="25"/>
  <c r="K56" i="25"/>
  <c r="K55" i="25" s="1"/>
  <c r="K21" i="25"/>
  <c r="L81" i="25" l="1"/>
  <c r="K81" i="25"/>
</calcChain>
</file>

<file path=xl/sharedStrings.xml><?xml version="1.0" encoding="utf-8"?>
<sst xmlns="http://schemas.openxmlformats.org/spreadsheetml/2006/main" count="4557" uniqueCount="213">
  <si>
    <t>Прогнозные показатели поступления доходов  в бюджет Олонецкого городского поселения</t>
  </si>
  <si>
    <t>Код бюджетной классификации Российской Федерации</t>
  </si>
  <si>
    <t>Наименование групп, подгрупп, статей  и подстатей доходов</t>
  </si>
  <si>
    <t>Сумма,</t>
  </si>
  <si>
    <t xml:space="preserve">  тыс.рублей</t>
  </si>
  <si>
    <t>I.</t>
  </si>
  <si>
    <t xml:space="preserve"> ДОХОДЫ</t>
  </si>
  <si>
    <t>000</t>
  </si>
  <si>
    <t>00</t>
  </si>
  <si>
    <t>0000</t>
  </si>
  <si>
    <t>1.</t>
  </si>
  <si>
    <t xml:space="preserve">НАЛОГИ НА ПРИБЫЛЬ, ДОХОДЫ </t>
  </si>
  <si>
    <t>1</t>
  </si>
  <si>
    <t>01</t>
  </si>
  <si>
    <t>Налог на доходы физических лиц</t>
  </si>
  <si>
    <t>182</t>
  </si>
  <si>
    <t>02</t>
  </si>
  <si>
    <t>110</t>
  </si>
  <si>
    <t>1.1</t>
  </si>
  <si>
    <t>010</t>
  </si>
  <si>
    <t>1.2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</si>
  <si>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</si>
  <si>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020</t>
  </si>
  <si>
    <t>1.3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</si>
  <si>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</si>
  <si>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030</t>
  </si>
  <si>
    <t>1.4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</si>
  <si>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</si>
  <si>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040</t>
  </si>
  <si>
    <t>акцизы</t>
  </si>
  <si>
    <t>03</t>
  </si>
  <si>
    <t>2.1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</si>
  <si>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диффернцированных нормативов отчислений в местные бюджеты</t>
  </si>
  <si>
    <t>100</t>
  </si>
  <si>
    <t>230</t>
  </si>
  <si>
    <t>2.2</t>
  </si>
  <si>
    <t>240</t>
  </si>
  <si>
    <t>2.3</t>
  </si>
  <si>
    <t>250</t>
  </si>
  <si>
    <t>2.4</t>
  </si>
  <si>
    <t>260</t>
  </si>
  <si>
    <t>НАЛОГИ НА СОВОКУПНЫЙ ДОХОД</t>
  </si>
  <si>
    <t>05</t>
  </si>
  <si>
    <t>3.1</t>
  </si>
  <si>
    <t>Единый  сельхозналог</t>
  </si>
  <si>
    <t>НАЛОГИ НА ИМУЩЕСТВО</t>
  </si>
  <si>
    <t>06</t>
  </si>
  <si>
    <t>4.1</t>
  </si>
  <si>
    <t>Налог на имущество физических лиц</t>
  </si>
  <si>
    <t>13</t>
  </si>
  <si>
    <t>4.2</t>
  </si>
  <si>
    <t>Земельный налог</t>
  </si>
  <si>
    <t>Земельный налог с организаций, обладающих земельным участком, расположенным в границах городских  поселений</t>
  </si>
  <si>
    <t>033</t>
  </si>
  <si>
    <t>Земельный налог с физических, обладающих земельным участком, расположенным в границах городских поселений</t>
  </si>
  <si>
    <t>043</t>
  </si>
  <si>
    <t>Государственная пошлина</t>
  </si>
  <si>
    <t>08</t>
  </si>
  <si>
    <t>ДОХОДЫ ОТ ИСПОЛЬЗОВАНИЯ ИМУЩЕСТВА, НАХОДЯЩЕГОСЯ В ГОСУДАРСТВЕННОЙ И МУНИЦИПАЛЬНОЙ</t>
  </si>
  <si>
    <t>11</t>
  </si>
  <si>
    <t>5.1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</si>
  <si>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</si>
  <si>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</si>
  <si>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 поселений, а также средства от продажи права на заключение договоров аренды указанных земельных участков</t>
  </si>
  <si>
    <t>914</t>
  </si>
  <si>
    <t>013</t>
  </si>
  <si>
    <t>5,2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</si>
  <si>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</si>
  <si>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015</t>
  </si>
  <si>
    <t>035</t>
  </si>
  <si>
    <t>Доходы от сдачи в аренду имущества, составляющего казну городских поселений (за исключением земельных участков)</t>
  </si>
  <si>
    <t>075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</si>
  <si>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</si>
  <si>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</si>
  <si>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</si>
  <si>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ДОХОДЫ ОТ ОКАЗАНИЯ ПЛАТНЫХ УСЛУГ (РАБОТ) И КОМПЕНСАЦИИ ЗАТРАТ ГОСУДАРСТВА</t>
  </si>
  <si>
    <t>130</t>
  </si>
  <si>
    <t>Доходы от компенсации затрат государства</t>
  </si>
  <si>
    <t>999</t>
  </si>
  <si>
    <t>Прочие доходы от компенсации затрат бюджетов городских поселений</t>
  </si>
  <si>
    <t>6</t>
  </si>
  <si>
    <t>ШТРАФЫ, САНКЦИИ, ВОЗМЕЩЕНИЕ УЩЕРБА</t>
  </si>
  <si>
    <t>16</t>
  </si>
  <si>
    <t>140</t>
  </si>
  <si>
    <t>6.1</t>
  </si>
  <si>
    <t>Доходы от продажи материальных и нематериальных активов</t>
  </si>
  <si>
    <t>14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</si>
  <si>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</si>
  <si>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430</t>
  </si>
  <si>
    <t>II.</t>
  </si>
  <si>
    <t>БЕЗВОЗМЕЗДНЫЕ ПОСТУПЛЕНИЯ</t>
  </si>
  <si>
    <t>2</t>
  </si>
  <si>
    <t>БЕЗВОЗМЕЗДНЫЕ ПОСТУПЛЕНИЯ ОТ БЮДЖЕТОВ ДРУГИХ УРОВНЕЙ</t>
  </si>
  <si>
    <t xml:space="preserve">Дотация на выравнивание уровня бюджетной обеспеченности </t>
  </si>
  <si>
    <t>Дотация бюджетам поселений на выравнивание уровня бюджетной обеспеченности</t>
  </si>
  <si>
    <t>001</t>
  </si>
  <si>
    <t xml:space="preserve">Субвенции </t>
  </si>
  <si>
    <t xml:space="preserve">субвенции по первичному воинскому учету </t>
  </si>
  <si>
    <t>Субвенции на осуществление государственных полномочий РК  по созданию и обеспечению деятельности административных комиссий и определению перечня должностных лиц, уполномоченных составлять протоколы</t>
  </si>
  <si>
    <t>024</t>
  </si>
  <si>
    <t>субсидии</t>
  </si>
  <si>
    <t>07</t>
  </si>
  <si>
    <t>ВСЕГО ДОХОДОВ</t>
  </si>
  <si>
    <t>Поступления от денежных пожертвований, предоставляемых физическими лицами получателям средств бюджетов поселений</t>
  </si>
  <si>
    <t>Прочие безвозмездные поступления в бюджеты поселений</t>
  </si>
  <si>
    <t>5.3</t>
  </si>
  <si>
    <t>3</t>
  </si>
  <si>
    <t>40</t>
  </si>
  <si>
    <t>0</t>
  </si>
  <si>
    <t>150</t>
  </si>
  <si>
    <t>код главного администратора</t>
  </si>
  <si>
    <t>код вида доходов бюджета</t>
  </si>
  <si>
    <t>код подвида доходов бюджета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</si>
  <si>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</si>
  <si>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</si>
  <si>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</si>
  <si>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</si>
  <si>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</si>
  <si>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группы подвида</t>
  </si>
  <si>
    <t>код аналитической группы подвида</t>
  </si>
  <si>
    <t>35</t>
  </si>
  <si>
    <t>118</t>
  </si>
  <si>
    <t>30</t>
  </si>
  <si>
    <t>29</t>
  </si>
  <si>
    <t>20</t>
  </si>
  <si>
    <t>25</t>
  </si>
  <si>
    <t>555</t>
  </si>
  <si>
    <t>915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</si>
  <si>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</si>
  <si>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2.7</t>
  </si>
  <si>
    <t>299</t>
  </si>
  <si>
    <t>302</t>
  </si>
  <si>
    <t>15</t>
  </si>
  <si>
    <t>Субсидии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РК)</t>
  </si>
  <si>
    <t>Субсидии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СРЖКХ)</t>
  </si>
  <si>
    <t>субсидии на реализацию мероприятий государственной программы Республики Карелия "Обеспечение доступным и комфортным жильем и жилищно-коммунальными услугами" (в целях реализации мероприятий по сносу аварийных многоквартирных домов)</t>
  </si>
  <si>
    <t>077</t>
  </si>
  <si>
    <t>Сумма,тыс.руб.</t>
  </si>
  <si>
    <t>Иные межбюджетные трансферты</t>
  </si>
  <si>
    <t>49</t>
  </si>
  <si>
    <t>3.2</t>
  </si>
  <si>
    <t>Прочие безвозмездные поступления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</si>
  <si>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</si>
  <si>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10</t>
  </si>
  <si>
    <t>061</t>
  </si>
  <si>
    <t>Иные межбюджетные трансферты на поддержку развития территориального общественного самоуправления</t>
  </si>
  <si>
    <t>3.3</t>
  </si>
  <si>
    <t>3.4</t>
  </si>
  <si>
    <t>Иные межбюджетных трансфертов на поддержку мер по обеспечению сбалансированности бюджетов муниципальных образований</t>
  </si>
  <si>
    <t>2023 год</t>
  </si>
  <si>
    <t>Субсидии на реализацию мероприятий по формированию современной городской среды</t>
  </si>
  <si>
    <t xml:space="preserve">Субсидия на реализацию мероприятий государственной программы Республики Карелия "Обеспечение доступным комфортным жильем и жилищно-коммунальными услугами" (в целях реализации мероприятий по строительству и реконструкции (модернизации) объектов водоснабжения и водоотведения) </t>
  </si>
  <si>
    <t>4.2.1</t>
  </si>
  <si>
    <t>4.2.2</t>
  </si>
  <si>
    <t>2024 год</t>
  </si>
  <si>
    <t>Иной межбюджетный трансферт на мероприятия по восстановлению благоустройства после строительства газопровода</t>
  </si>
  <si>
    <t>0,00</t>
  </si>
  <si>
    <t>6.</t>
  </si>
  <si>
    <t>6.2</t>
  </si>
  <si>
    <t>7</t>
  </si>
  <si>
    <t>7.1</t>
  </si>
  <si>
    <t>175</t>
  </si>
  <si>
    <t>160,00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</si>
  <si>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</si>
  <si>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</si>
  <si>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025</t>
  </si>
  <si>
    <t>2.5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</si>
  <si>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</si>
  <si>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</si>
  <si>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</si>
  <si>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Субсидии на реализацию мероприятий по обеспечению комплексного развития сельских территорий (обустройство объектами инженерной инфраструктуры и благоустройство площадок, расположенных на сельских территориях,  под компактную жилищную застройку) </t>
  </si>
  <si>
    <t>Субсидия на реализацию мероприятий по обеспечению бесперебойной работы объектов водоснабжения и водоотведения на 2022 год</t>
  </si>
  <si>
    <t>2.8</t>
  </si>
  <si>
    <t>Межбюджетные трансферты на мероприятия по внесению изменений в документы территориального планирования и градостроительного зонирования муниципальных образований</t>
  </si>
  <si>
    <t>995</t>
  </si>
  <si>
    <t>3.5</t>
  </si>
  <si>
    <t>3.6</t>
  </si>
  <si>
    <t>Иные межбюджетные трансферты на стимулирование органов местного самоуправления за достижение прироста поступления отдельных налоговых доходов, собираемых на территории муниципальных районов</t>
  </si>
  <si>
    <t>Иной межбюджетный трансфертна содействие решению вопросов, направленных в государственной информационной системе "Активный гражданин Республики Карелия"</t>
  </si>
  <si>
    <t xml:space="preserve">Субсидии на поддержку местных инициатив граждан, проживающих в муниципальных образованиях </t>
  </si>
  <si>
    <t>на 2023 год  и плановый период 2024 и 2025 годов</t>
  </si>
  <si>
    <t xml:space="preserve">Приложение 1
к Решению Совета Олонецкого
 городского поселения от .2022г.  №  «О бюджете муниципального образования "Олонецкое городское поселение на 2023 год и плановый период 2024 и 2025 годов»
</t>
  </si>
  <si>
    <t>2025 год</t>
  </si>
  <si>
    <t>2561,17</t>
  </si>
  <si>
    <t>14,80</t>
  </si>
  <si>
    <t>3569,76</t>
  </si>
  <si>
    <t>-328,69</t>
  </si>
  <si>
    <t>1939,00</t>
  </si>
  <si>
    <t>1945,00</t>
  </si>
  <si>
    <t>3154,00</t>
  </si>
  <si>
    <t>27</t>
  </si>
  <si>
    <t>576</t>
  </si>
  <si>
    <t>125,00</t>
  </si>
  <si>
    <t>23094,00</t>
  </si>
  <si>
    <t>235,00</t>
  </si>
  <si>
    <t>188,00</t>
  </si>
  <si>
    <t>7.2</t>
  </si>
  <si>
    <t>9720,50</t>
  </si>
  <si>
    <t xml:space="preserve">Приложение 1
к Решению Совета Олонецкого
 городского поселения от 27.12.2022г. №43  «О бюджете муниципального образования "Олонецкое городское поселение на 2023 год и плановый период 2024 и 2025 годов»
</t>
  </si>
  <si>
    <t>231</t>
  </si>
  <si>
    <t>241</t>
  </si>
  <si>
    <t>251</t>
  </si>
  <si>
    <t>261</t>
  </si>
  <si>
    <t>Иной межбюджетный трансферт бюджетам муниципальных образований на мероприятия по обеспечению безопасности пешеходной инфраструктуры,</t>
  </si>
  <si>
    <t xml:space="preserve">Приложение 1
к Решению Совета Олонецкого
 городского поселения от 06.02.2023 №  1 "О внесении изменений в Решение Совета Олонецкого городского поселения от 27.12.2022г. №43  «О бюджете муниципального образования "Олонецкое городское поселение на 2023 год и плановый период 2024 и 2025 годов»
</t>
  </si>
  <si>
    <t xml:space="preserve">Приложение 1
к Решению Совета Олонецкого
 городского поселения от 21.03.2023 № 11 "О внесении изменений в Решение Совета Олонецкого городского поселения от 27.12.2022г. №43  «О бюджете муниципального образования "Олонецкое городское поселение на 2023 год и плановый период 2024 и 2025 годов»
</t>
  </si>
  <si>
    <t xml:space="preserve">Приложение 1
к Решению Совета Олонецкого
 городского поселения от 25.04.2023 №  "О внесении изменений в Решение Совета Олонецкого городского поселения от 27.12.2022г. №43  «О бюджете муниципального образования "Олонецкое городское поселение на 2023 год и плановый период 2024 и 2025 годов»
</t>
  </si>
  <si>
    <t>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</si>
  <si>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</si>
  <si>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Иной межбюджетный трансферт бюджетам муниципальных образований на мероприятия по обеспечению безопасности пешеходной инфраструктуры</t>
  </si>
  <si>
    <t>Субсидии</t>
  </si>
  <si>
    <t xml:space="preserve">Приложение 1
к Решению Совета Олонецкого
 городского поселения от 27.06.2023 № 23 "О внесении изменений в Решение Совета Олонецкого городского поселения от 27.12.2022г. №43  «О бюджете муниципального образования "Олонецкое городское поселение на 2023 год и плановый период 2024 и 2025 годов»
</t>
  </si>
  <si>
    <t xml:space="preserve">Приложение 1
к Решению Совета Олонецкого
 городского поселения от 25.07.2023 №  25 "О внесении изменений в Решение Совета Олонецкого городского поселения от 27.12.2022г. №43  «О бюджете муниципального образования "Олонецкое городское поселение на 2023 год и плановый период 2024 и 2025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</si>
</sst>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5" fillId="0" borderId="0"/>
  </cellStyleXfs>
  <cellXfs count="145">
    <xf numFmtId="0" fontId="0" fillId="0" borderId="0" xfId="0"/>
    <xf numFmtId="49" fontId="4" fillId="0" borderId="14" xfId="0" applyNumberFormat="1" applyFont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49" fontId="5" fillId="0" borderId="14" xfId="0" applyNumberFormat="1" applyFont="1" applyBorder="1" applyAlignment="1">
      <alignment horizontal="center" wrapText="1"/>
    </xf>
    <xf numFmtId="0" fontId="7" fillId="0" borderId="14" xfId="0" applyFont="1" applyBorder="1"/>
    <xf numFmtId="0" fontId="3" fillId="0" borderId="14" xfId="0" applyFont="1" applyBorder="1"/>
    <xf numFmtId="0" fontId="5" fillId="0" borderId="14" xfId="0" applyFont="1" applyBorder="1" applyAlignment="1">
      <alignment horizontal="justify" vertical="center" wrapText="1"/>
    </xf>
    <xf numFmtId="49" fontId="5" fillId="0" borderId="14" xfId="0" applyNumberFormat="1" applyFont="1" applyBorder="1" applyAlignment="1">
      <alignment horizontal="center"/>
    </xf>
    <xf numFmtId="0" fontId="5" fillId="0" borderId="0" xfId="1" applyFont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5" fillId="0" borderId="14" xfId="0" applyFont="1" applyBorder="1"/>
    <xf numFmtId="0" fontId="5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49" fontId="6" fillId="0" borderId="14" xfId="0" applyNumberFormat="1" applyFont="1" applyBorder="1" applyAlignment="1">
      <alignment wrapText="1"/>
    </xf>
    <xf numFmtId="49" fontId="6" fillId="0" borderId="14" xfId="0" applyNumberFormat="1" applyFont="1" applyBorder="1" applyAlignment="1">
      <alignment horizontal="center"/>
    </xf>
    <xf numFmtId="0" fontId="5" fillId="2" borderId="14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2" borderId="14" xfId="0" applyFont="1" applyFill="1" applyBorder="1" applyAlignment="1">
      <alignment horizontal="left" wrapText="1"/>
    </xf>
    <xf numFmtId="49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/>
    <xf numFmtId="49" fontId="5" fillId="2" borderId="14" xfId="0" applyNumberFormat="1" applyFont="1" applyFill="1" applyBorder="1" applyAlignment="1">
      <alignment horizontal="center"/>
    </xf>
    <xf numFmtId="49" fontId="3" fillId="0" borderId="14" xfId="0" applyNumberFormat="1" applyFont="1" applyBorder="1" applyAlignment="1">
      <alignment wrapText="1"/>
    </xf>
    <xf numFmtId="49" fontId="9" fillId="0" borderId="14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14" xfId="0" applyFont="1" applyFill="1" applyBorder="1"/>
    <xf numFmtId="49" fontId="5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14" xfId="0" applyFont="1" applyBorder="1"/>
    <xf numFmtId="0" fontId="3" fillId="0" borderId="14" xfId="0" applyFont="1" applyFill="1" applyBorder="1"/>
    <xf numFmtId="49" fontId="4" fillId="0" borderId="1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justify" wrapText="1"/>
    </xf>
    <xf numFmtId="49" fontId="3" fillId="0" borderId="14" xfId="0" applyNumberFormat="1" applyFont="1" applyBorder="1" applyAlignment="1">
      <alignment horizontal="center" wrapText="1"/>
    </xf>
    <xf numFmtId="0" fontId="5" fillId="0" borderId="19" xfId="0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1" xfId="0" applyFont="1" applyBorder="1"/>
    <xf numFmtId="0" fontId="10" fillId="0" borderId="6" xfId="0" applyFont="1" applyBorder="1"/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9" fontId="12" fillId="0" borderId="14" xfId="0" quotePrefix="1" applyNumberFormat="1" applyFont="1" applyFill="1" applyBorder="1" applyAlignment="1">
      <alignment horizontal="center" vertical="center" textRotation="90" wrapText="1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right"/>
    </xf>
    <xf numFmtId="49" fontId="12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2" fillId="0" borderId="14" xfId="0" applyFont="1" applyBorder="1"/>
    <xf numFmtId="49" fontId="10" fillId="0" borderId="14" xfId="0" applyNumberFormat="1" applyFont="1" applyBorder="1" applyAlignment="1">
      <alignment horizontal="right"/>
    </xf>
    <xf numFmtId="2" fontId="10" fillId="0" borderId="14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0" fillId="0" borderId="14" xfId="0" applyNumberFormat="1" applyFont="1" applyBorder="1" applyAlignment="1">
      <alignment horizontal="right" wrapText="1"/>
    </xf>
    <xf numFmtId="49" fontId="12" fillId="0" borderId="16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right"/>
    </xf>
    <xf numFmtId="2" fontId="12" fillId="0" borderId="16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right"/>
    </xf>
    <xf numFmtId="49" fontId="14" fillId="0" borderId="14" xfId="0" applyNumberFormat="1" applyFont="1" applyBorder="1" applyAlignment="1">
      <alignment horizontal="right"/>
    </xf>
    <xf numFmtId="2" fontId="14" fillId="0" borderId="14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2" fontId="11" fillId="2" borderId="16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49" fontId="10" fillId="0" borderId="14" xfId="0" applyNumberFormat="1" applyFont="1" applyBorder="1"/>
    <xf numFmtId="49" fontId="11" fillId="0" borderId="0" xfId="0" applyNumberFormat="1" applyFont="1" applyAlignment="1">
      <alignment horizontal="right"/>
    </xf>
    <xf numFmtId="2" fontId="11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 wrapText="1"/>
    </xf>
    <xf numFmtId="49" fontId="12" fillId="0" borderId="14" xfId="0" applyNumberFormat="1" applyFont="1" applyBorder="1" applyAlignment="1">
      <alignment horizontal="right" wrapText="1"/>
    </xf>
    <xf numFmtId="2" fontId="12" fillId="0" borderId="14" xfId="0" applyNumberFormat="1" applyFont="1" applyBorder="1" applyAlignment="1">
      <alignment horizontal="center" wrapText="1"/>
    </xf>
    <xf numFmtId="2" fontId="10" fillId="2" borderId="16" xfId="0" applyNumberFormat="1" applyFont="1" applyFill="1" applyBorder="1" applyAlignment="1">
      <alignment horizontal="center"/>
    </xf>
    <xf numFmtId="49" fontId="12" fillId="0" borderId="14" xfId="0" applyNumberFormat="1" applyFont="1" applyBorder="1"/>
    <xf numFmtId="0" fontId="1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2" fontId="11" fillId="2" borderId="14" xfId="0" applyNumberFormat="1" applyFont="1" applyFill="1" applyBorder="1" applyAlignment="1">
      <alignment horizontal="center"/>
    </xf>
    <xf numFmtId="49" fontId="12" fillId="2" borderId="16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2" fontId="11" fillId="2" borderId="14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wrapText="1"/>
    </xf>
    <xf numFmtId="2" fontId="10" fillId="2" borderId="14" xfId="0" applyNumberFormat="1" applyFont="1" applyFill="1" applyBorder="1" applyAlignment="1">
      <alignment horizontal="center" wrapText="1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165" fontId="12" fillId="0" borderId="14" xfId="0" applyNumberFormat="1" applyFont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0" fontId="5" fillId="0" borderId="14" xfId="2" applyNumberFormat="1" applyFont="1" applyFill="1" applyBorder="1" applyAlignment="1" applyProtection="1">
      <alignment wrapText="1"/>
      <protection hidden="1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166" fontId="12" fillId="0" borderId="14" xfId="0" applyNumberFormat="1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vertical="center" textRotation="90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B55" workbookViewId="0">
      <selection activeCell="L66" sqref="L66"/>
    </sheetView>
  </sheetViews>
  <sheetFormatPr defaultRowHeight="18.75" x14ac:dyDescent="0.3"/>
  <cols>
    <col min="1" max="1" width="5" style="46" customWidth="1"/>
    <col min="2" max="2" width="87.28515625" style="46" customWidth="1"/>
    <col min="3" max="3" width="7.7109375" style="46" customWidth="1"/>
    <col min="4" max="4" width="4" style="46" customWidth="1"/>
    <col min="5" max="5" width="4.42578125" style="46" customWidth="1"/>
    <col min="6" max="6" width="3.85546875" style="46" customWidth="1"/>
    <col min="7" max="7" width="6.7109375" style="46" customWidth="1"/>
    <col min="8" max="8" width="4.28515625" style="46" customWidth="1"/>
    <col min="9" max="9" width="8" style="46" customWidth="1"/>
    <col min="10" max="10" width="7.5703125" style="46" customWidth="1"/>
    <col min="11" max="11" width="25.28515625" style="46" customWidth="1"/>
    <col min="12" max="12" width="25.5703125" style="46" customWidth="1"/>
    <col min="13" max="13" width="20.140625" style="46" customWidth="1"/>
    <col min="14" max="243" width="9.140625" style="46"/>
    <col min="244" max="244" width="5" style="46" customWidth="1"/>
    <col min="245" max="245" width="70.85546875" style="46" customWidth="1"/>
    <col min="246" max="246" width="5.140625" style="46" customWidth="1"/>
    <col min="247" max="247" width="4" style="46" customWidth="1"/>
    <col min="248" max="248" width="4.42578125" style="46" customWidth="1"/>
    <col min="249" max="249" width="3.85546875" style="46" customWidth="1"/>
    <col min="250" max="250" width="5.140625" style="46" customWidth="1"/>
    <col min="251" max="251" width="4.28515625" style="46" customWidth="1"/>
    <col min="252" max="252" width="5.42578125" style="46" customWidth="1"/>
    <col min="253" max="253" width="5" style="46" customWidth="1"/>
    <col min="254" max="254" width="17.28515625" style="46" customWidth="1"/>
    <col min="255" max="266" width="0" style="46" hidden="1" customWidth="1"/>
    <col min="267" max="499" width="9.140625" style="46"/>
    <col min="500" max="500" width="5" style="46" customWidth="1"/>
    <col min="501" max="501" width="70.85546875" style="46" customWidth="1"/>
    <col min="502" max="502" width="5.140625" style="46" customWidth="1"/>
    <col min="503" max="503" width="4" style="46" customWidth="1"/>
    <col min="504" max="504" width="4.42578125" style="46" customWidth="1"/>
    <col min="505" max="505" width="3.85546875" style="46" customWidth="1"/>
    <col min="506" max="506" width="5.140625" style="46" customWidth="1"/>
    <col min="507" max="507" width="4.28515625" style="46" customWidth="1"/>
    <col min="508" max="508" width="5.42578125" style="46" customWidth="1"/>
    <col min="509" max="509" width="5" style="46" customWidth="1"/>
    <col min="510" max="510" width="17.28515625" style="46" customWidth="1"/>
    <col min="511" max="522" width="0" style="46" hidden="1" customWidth="1"/>
    <col min="523" max="755" width="9.140625" style="46"/>
    <col min="756" max="756" width="5" style="46" customWidth="1"/>
    <col min="757" max="757" width="70.85546875" style="46" customWidth="1"/>
    <col min="758" max="758" width="5.140625" style="46" customWidth="1"/>
    <col min="759" max="759" width="4" style="46" customWidth="1"/>
    <col min="760" max="760" width="4.42578125" style="46" customWidth="1"/>
    <col min="761" max="761" width="3.85546875" style="46" customWidth="1"/>
    <col min="762" max="762" width="5.140625" style="46" customWidth="1"/>
    <col min="763" max="763" width="4.28515625" style="46" customWidth="1"/>
    <col min="764" max="764" width="5.42578125" style="46" customWidth="1"/>
    <col min="765" max="765" width="5" style="46" customWidth="1"/>
    <col min="766" max="766" width="17.28515625" style="46" customWidth="1"/>
    <col min="767" max="778" width="0" style="46" hidden="1" customWidth="1"/>
    <col min="779" max="1011" width="9.140625" style="46"/>
    <col min="1012" max="1012" width="5" style="46" customWidth="1"/>
    <col min="1013" max="1013" width="70.85546875" style="46" customWidth="1"/>
    <col min="1014" max="1014" width="5.140625" style="46" customWidth="1"/>
    <col min="1015" max="1015" width="4" style="46" customWidth="1"/>
    <col min="1016" max="1016" width="4.42578125" style="46" customWidth="1"/>
    <col min="1017" max="1017" width="3.85546875" style="46" customWidth="1"/>
    <col min="1018" max="1018" width="5.140625" style="46" customWidth="1"/>
    <col min="1019" max="1019" width="4.28515625" style="46" customWidth="1"/>
    <col min="1020" max="1020" width="5.42578125" style="46" customWidth="1"/>
    <col min="1021" max="1021" width="5" style="46" customWidth="1"/>
    <col min="1022" max="1022" width="17.28515625" style="46" customWidth="1"/>
    <col min="1023" max="1034" width="0" style="46" hidden="1" customWidth="1"/>
    <col min="1035" max="1267" width="9.140625" style="46"/>
    <col min="1268" max="1268" width="5" style="46" customWidth="1"/>
    <col min="1269" max="1269" width="70.85546875" style="46" customWidth="1"/>
    <col min="1270" max="1270" width="5.140625" style="46" customWidth="1"/>
    <col min="1271" max="1271" width="4" style="46" customWidth="1"/>
    <col min="1272" max="1272" width="4.42578125" style="46" customWidth="1"/>
    <col min="1273" max="1273" width="3.85546875" style="46" customWidth="1"/>
    <col min="1274" max="1274" width="5.140625" style="46" customWidth="1"/>
    <col min="1275" max="1275" width="4.28515625" style="46" customWidth="1"/>
    <col min="1276" max="1276" width="5.42578125" style="46" customWidth="1"/>
    <col min="1277" max="1277" width="5" style="46" customWidth="1"/>
    <col min="1278" max="1278" width="17.28515625" style="46" customWidth="1"/>
    <col min="1279" max="1290" width="0" style="46" hidden="1" customWidth="1"/>
    <col min="1291" max="1523" width="9.140625" style="46"/>
    <col min="1524" max="1524" width="5" style="46" customWidth="1"/>
    <col min="1525" max="1525" width="70.85546875" style="46" customWidth="1"/>
    <col min="1526" max="1526" width="5.140625" style="46" customWidth="1"/>
    <col min="1527" max="1527" width="4" style="46" customWidth="1"/>
    <col min="1528" max="1528" width="4.42578125" style="46" customWidth="1"/>
    <col min="1529" max="1529" width="3.85546875" style="46" customWidth="1"/>
    <col min="1530" max="1530" width="5.140625" style="46" customWidth="1"/>
    <col min="1531" max="1531" width="4.28515625" style="46" customWidth="1"/>
    <col min="1532" max="1532" width="5.42578125" style="46" customWidth="1"/>
    <col min="1533" max="1533" width="5" style="46" customWidth="1"/>
    <col min="1534" max="1534" width="17.28515625" style="46" customWidth="1"/>
    <col min="1535" max="1546" width="0" style="46" hidden="1" customWidth="1"/>
    <col min="1547" max="1779" width="9.140625" style="46"/>
    <col min="1780" max="1780" width="5" style="46" customWidth="1"/>
    <col min="1781" max="1781" width="70.85546875" style="46" customWidth="1"/>
    <col min="1782" max="1782" width="5.140625" style="46" customWidth="1"/>
    <col min="1783" max="1783" width="4" style="46" customWidth="1"/>
    <col min="1784" max="1784" width="4.42578125" style="46" customWidth="1"/>
    <col min="1785" max="1785" width="3.85546875" style="46" customWidth="1"/>
    <col min="1786" max="1786" width="5.140625" style="46" customWidth="1"/>
    <col min="1787" max="1787" width="4.28515625" style="46" customWidth="1"/>
    <col min="1788" max="1788" width="5.42578125" style="46" customWidth="1"/>
    <col min="1789" max="1789" width="5" style="46" customWidth="1"/>
    <col min="1790" max="1790" width="17.28515625" style="46" customWidth="1"/>
    <col min="1791" max="1802" width="0" style="46" hidden="1" customWidth="1"/>
    <col min="1803" max="2035" width="9.140625" style="46"/>
    <col min="2036" max="2036" width="5" style="46" customWidth="1"/>
    <col min="2037" max="2037" width="70.85546875" style="46" customWidth="1"/>
    <col min="2038" max="2038" width="5.140625" style="46" customWidth="1"/>
    <col min="2039" max="2039" width="4" style="46" customWidth="1"/>
    <col min="2040" max="2040" width="4.42578125" style="46" customWidth="1"/>
    <col min="2041" max="2041" width="3.85546875" style="46" customWidth="1"/>
    <col min="2042" max="2042" width="5.140625" style="46" customWidth="1"/>
    <col min="2043" max="2043" width="4.28515625" style="46" customWidth="1"/>
    <col min="2044" max="2044" width="5.42578125" style="46" customWidth="1"/>
    <col min="2045" max="2045" width="5" style="46" customWidth="1"/>
    <col min="2046" max="2046" width="17.28515625" style="46" customWidth="1"/>
    <col min="2047" max="2058" width="0" style="46" hidden="1" customWidth="1"/>
    <col min="2059" max="2291" width="9.140625" style="46"/>
    <col min="2292" max="2292" width="5" style="46" customWidth="1"/>
    <col min="2293" max="2293" width="70.85546875" style="46" customWidth="1"/>
    <col min="2294" max="2294" width="5.140625" style="46" customWidth="1"/>
    <col min="2295" max="2295" width="4" style="46" customWidth="1"/>
    <col min="2296" max="2296" width="4.42578125" style="46" customWidth="1"/>
    <col min="2297" max="2297" width="3.85546875" style="46" customWidth="1"/>
    <col min="2298" max="2298" width="5.140625" style="46" customWidth="1"/>
    <col min="2299" max="2299" width="4.28515625" style="46" customWidth="1"/>
    <col min="2300" max="2300" width="5.42578125" style="46" customWidth="1"/>
    <col min="2301" max="2301" width="5" style="46" customWidth="1"/>
    <col min="2302" max="2302" width="17.28515625" style="46" customWidth="1"/>
    <col min="2303" max="2314" width="0" style="46" hidden="1" customWidth="1"/>
    <col min="2315" max="2547" width="9.140625" style="46"/>
    <col min="2548" max="2548" width="5" style="46" customWidth="1"/>
    <col min="2549" max="2549" width="70.85546875" style="46" customWidth="1"/>
    <col min="2550" max="2550" width="5.140625" style="46" customWidth="1"/>
    <col min="2551" max="2551" width="4" style="46" customWidth="1"/>
    <col min="2552" max="2552" width="4.42578125" style="46" customWidth="1"/>
    <col min="2553" max="2553" width="3.85546875" style="46" customWidth="1"/>
    <col min="2554" max="2554" width="5.140625" style="46" customWidth="1"/>
    <col min="2555" max="2555" width="4.28515625" style="46" customWidth="1"/>
    <col min="2556" max="2556" width="5.42578125" style="46" customWidth="1"/>
    <col min="2557" max="2557" width="5" style="46" customWidth="1"/>
    <col min="2558" max="2558" width="17.28515625" style="46" customWidth="1"/>
    <col min="2559" max="2570" width="0" style="46" hidden="1" customWidth="1"/>
    <col min="2571" max="2803" width="9.140625" style="46"/>
    <col min="2804" max="2804" width="5" style="46" customWidth="1"/>
    <col min="2805" max="2805" width="70.85546875" style="46" customWidth="1"/>
    <col min="2806" max="2806" width="5.140625" style="46" customWidth="1"/>
    <col min="2807" max="2807" width="4" style="46" customWidth="1"/>
    <col min="2808" max="2808" width="4.42578125" style="46" customWidth="1"/>
    <col min="2809" max="2809" width="3.85546875" style="46" customWidth="1"/>
    <col min="2810" max="2810" width="5.140625" style="46" customWidth="1"/>
    <col min="2811" max="2811" width="4.28515625" style="46" customWidth="1"/>
    <col min="2812" max="2812" width="5.42578125" style="46" customWidth="1"/>
    <col min="2813" max="2813" width="5" style="46" customWidth="1"/>
    <col min="2814" max="2814" width="17.28515625" style="46" customWidth="1"/>
    <col min="2815" max="2826" width="0" style="46" hidden="1" customWidth="1"/>
    <col min="2827" max="3059" width="9.140625" style="46"/>
    <col min="3060" max="3060" width="5" style="46" customWidth="1"/>
    <col min="3061" max="3061" width="70.85546875" style="46" customWidth="1"/>
    <col min="3062" max="3062" width="5.140625" style="46" customWidth="1"/>
    <col min="3063" max="3063" width="4" style="46" customWidth="1"/>
    <col min="3064" max="3064" width="4.42578125" style="46" customWidth="1"/>
    <col min="3065" max="3065" width="3.85546875" style="46" customWidth="1"/>
    <col min="3066" max="3066" width="5.140625" style="46" customWidth="1"/>
    <col min="3067" max="3067" width="4.28515625" style="46" customWidth="1"/>
    <col min="3068" max="3068" width="5.42578125" style="46" customWidth="1"/>
    <col min="3069" max="3069" width="5" style="46" customWidth="1"/>
    <col min="3070" max="3070" width="17.28515625" style="46" customWidth="1"/>
    <col min="3071" max="3082" width="0" style="46" hidden="1" customWidth="1"/>
    <col min="3083" max="3315" width="9.140625" style="46"/>
    <col min="3316" max="3316" width="5" style="46" customWidth="1"/>
    <col min="3317" max="3317" width="70.85546875" style="46" customWidth="1"/>
    <col min="3318" max="3318" width="5.140625" style="46" customWidth="1"/>
    <col min="3319" max="3319" width="4" style="46" customWidth="1"/>
    <col min="3320" max="3320" width="4.42578125" style="46" customWidth="1"/>
    <col min="3321" max="3321" width="3.85546875" style="46" customWidth="1"/>
    <col min="3322" max="3322" width="5.140625" style="46" customWidth="1"/>
    <col min="3323" max="3323" width="4.28515625" style="46" customWidth="1"/>
    <col min="3324" max="3324" width="5.42578125" style="46" customWidth="1"/>
    <col min="3325" max="3325" width="5" style="46" customWidth="1"/>
    <col min="3326" max="3326" width="17.28515625" style="46" customWidth="1"/>
    <col min="3327" max="3338" width="0" style="46" hidden="1" customWidth="1"/>
    <col min="3339" max="3571" width="9.140625" style="46"/>
    <col min="3572" max="3572" width="5" style="46" customWidth="1"/>
    <col min="3573" max="3573" width="70.85546875" style="46" customWidth="1"/>
    <col min="3574" max="3574" width="5.140625" style="46" customWidth="1"/>
    <col min="3575" max="3575" width="4" style="46" customWidth="1"/>
    <col min="3576" max="3576" width="4.42578125" style="46" customWidth="1"/>
    <col min="3577" max="3577" width="3.85546875" style="46" customWidth="1"/>
    <col min="3578" max="3578" width="5.140625" style="46" customWidth="1"/>
    <col min="3579" max="3579" width="4.28515625" style="46" customWidth="1"/>
    <col min="3580" max="3580" width="5.42578125" style="46" customWidth="1"/>
    <col min="3581" max="3581" width="5" style="46" customWidth="1"/>
    <col min="3582" max="3582" width="17.28515625" style="46" customWidth="1"/>
    <col min="3583" max="3594" width="0" style="46" hidden="1" customWidth="1"/>
    <col min="3595" max="3827" width="9.140625" style="46"/>
    <col min="3828" max="3828" width="5" style="46" customWidth="1"/>
    <col min="3829" max="3829" width="70.85546875" style="46" customWidth="1"/>
    <col min="3830" max="3830" width="5.140625" style="46" customWidth="1"/>
    <col min="3831" max="3831" width="4" style="46" customWidth="1"/>
    <col min="3832" max="3832" width="4.42578125" style="46" customWidth="1"/>
    <col min="3833" max="3833" width="3.85546875" style="46" customWidth="1"/>
    <col min="3834" max="3834" width="5.140625" style="46" customWidth="1"/>
    <col min="3835" max="3835" width="4.28515625" style="46" customWidth="1"/>
    <col min="3836" max="3836" width="5.42578125" style="46" customWidth="1"/>
    <col min="3837" max="3837" width="5" style="46" customWidth="1"/>
    <col min="3838" max="3838" width="17.28515625" style="46" customWidth="1"/>
    <col min="3839" max="3850" width="0" style="46" hidden="1" customWidth="1"/>
    <col min="3851" max="4083" width="9.140625" style="46"/>
    <col min="4084" max="4084" width="5" style="46" customWidth="1"/>
    <col min="4085" max="4085" width="70.85546875" style="46" customWidth="1"/>
    <col min="4086" max="4086" width="5.140625" style="46" customWidth="1"/>
    <col min="4087" max="4087" width="4" style="46" customWidth="1"/>
    <col min="4088" max="4088" width="4.42578125" style="46" customWidth="1"/>
    <col min="4089" max="4089" width="3.85546875" style="46" customWidth="1"/>
    <col min="4090" max="4090" width="5.140625" style="46" customWidth="1"/>
    <col min="4091" max="4091" width="4.28515625" style="46" customWidth="1"/>
    <col min="4092" max="4092" width="5.42578125" style="46" customWidth="1"/>
    <col min="4093" max="4093" width="5" style="46" customWidth="1"/>
    <col min="4094" max="4094" width="17.28515625" style="46" customWidth="1"/>
    <col min="4095" max="4106" width="0" style="46" hidden="1" customWidth="1"/>
    <col min="4107" max="4339" width="9.140625" style="46"/>
    <col min="4340" max="4340" width="5" style="46" customWidth="1"/>
    <col min="4341" max="4341" width="70.85546875" style="46" customWidth="1"/>
    <col min="4342" max="4342" width="5.140625" style="46" customWidth="1"/>
    <col min="4343" max="4343" width="4" style="46" customWidth="1"/>
    <col min="4344" max="4344" width="4.42578125" style="46" customWidth="1"/>
    <col min="4345" max="4345" width="3.85546875" style="46" customWidth="1"/>
    <col min="4346" max="4346" width="5.140625" style="46" customWidth="1"/>
    <col min="4347" max="4347" width="4.28515625" style="46" customWidth="1"/>
    <col min="4348" max="4348" width="5.42578125" style="46" customWidth="1"/>
    <col min="4349" max="4349" width="5" style="46" customWidth="1"/>
    <col min="4350" max="4350" width="17.28515625" style="46" customWidth="1"/>
    <col min="4351" max="4362" width="0" style="46" hidden="1" customWidth="1"/>
    <col min="4363" max="4595" width="9.140625" style="46"/>
    <col min="4596" max="4596" width="5" style="46" customWidth="1"/>
    <col min="4597" max="4597" width="70.85546875" style="46" customWidth="1"/>
    <col min="4598" max="4598" width="5.140625" style="46" customWidth="1"/>
    <col min="4599" max="4599" width="4" style="46" customWidth="1"/>
    <col min="4600" max="4600" width="4.42578125" style="46" customWidth="1"/>
    <col min="4601" max="4601" width="3.85546875" style="46" customWidth="1"/>
    <col min="4602" max="4602" width="5.140625" style="46" customWidth="1"/>
    <col min="4603" max="4603" width="4.28515625" style="46" customWidth="1"/>
    <col min="4604" max="4604" width="5.42578125" style="46" customWidth="1"/>
    <col min="4605" max="4605" width="5" style="46" customWidth="1"/>
    <col min="4606" max="4606" width="17.28515625" style="46" customWidth="1"/>
    <col min="4607" max="4618" width="0" style="46" hidden="1" customWidth="1"/>
    <col min="4619" max="4851" width="9.140625" style="46"/>
    <col min="4852" max="4852" width="5" style="46" customWidth="1"/>
    <col min="4853" max="4853" width="70.85546875" style="46" customWidth="1"/>
    <col min="4854" max="4854" width="5.140625" style="46" customWidth="1"/>
    <col min="4855" max="4855" width="4" style="46" customWidth="1"/>
    <col min="4856" max="4856" width="4.42578125" style="46" customWidth="1"/>
    <col min="4857" max="4857" width="3.85546875" style="46" customWidth="1"/>
    <col min="4858" max="4858" width="5.140625" style="46" customWidth="1"/>
    <col min="4859" max="4859" width="4.28515625" style="46" customWidth="1"/>
    <col min="4860" max="4860" width="5.42578125" style="46" customWidth="1"/>
    <col min="4861" max="4861" width="5" style="46" customWidth="1"/>
    <col min="4862" max="4862" width="17.28515625" style="46" customWidth="1"/>
    <col min="4863" max="4874" width="0" style="46" hidden="1" customWidth="1"/>
    <col min="4875" max="5107" width="9.140625" style="46"/>
    <col min="5108" max="5108" width="5" style="46" customWidth="1"/>
    <col min="5109" max="5109" width="70.85546875" style="46" customWidth="1"/>
    <col min="5110" max="5110" width="5.140625" style="46" customWidth="1"/>
    <col min="5111" max="5111" width="4" style="46" customWidth="1"/>
    <col min="5112" max="5112" width="4.42578125" style="46" customWidth="1"/>
    <col min="5113" max="5113" width="3.85546875" style="46" customWidth="1"/>
    <col min="5114" max="5114" width="5.140625" style="46" customWidth="1"/>
    <col min="5115" max="5115" width="4.28515625" style="46" customWidth="1"/>
    <col min="5116" max="5116" width="5.42578125" style="46" customWidth="1"/>
    <col min="5117" max="5117" width="5" style="46" customWidth="1"/>
    <col min="5118" max="5118" width="17.28515625" style="46" customWidth="1"/>
    <col min="5119" max="5130" width="0" style="46" hidden="1" customWidth="1"/>
    <col min="5131" max="5363" width="9.140625" style="46"/>
    <col min="5364" max="5364" width="5" style="46" customWidth="1"/>
    <col min="5365" max="5365" width="70.85546875" style="46" customWidth="1"/>
    <col min="5366" max="5366" width="5.140625" style="46" customWidth="1"/>
    <col min="5367" max="5367" width="4" style="46" customWidth="1"/>
    <col min="5368" max="5368" width="4.42578125" style="46" customWidth="1"/>
    <col min="5369" max="5369" width="3.85546875" style="46" customWidth="1"/>
    <col min="5370" max="5370" width="5.140625" style="46" customWidth="1"/>
    <col min="5371" max="5371" width="4.28515625" style="46" customWidth="1"/>
    <col min="5372" max="5372" width="5.42578125" style="46" customWidth="1"/>
    <col min="5373" max="5373" width="5" style="46" customWidth="1"/>
    <col min="5374" max="5374" width="17.28515625" style="46" customWidth="1"/>
    <col min="5375" max="5386" width="0" style="46" hidden="1" customWidth="1"/>
    <col min="5387" max="5619" width="9.140625" style="46"/>
    <col min="5620" max="5620" width="5" style="46" customWidth="1"/>
    <col min="5621" max="5621" width="70.85546875" style="46" customWidth="1"/>
    <col min="5622" max="5622" width="5.140625" style="46" customWidth="1"/>
    <col min="5623" max="5623" width="4" style="46" customWidth="1"/>
    <col min="5624" max="5624" width="4.42578125" style="46" customWidth="1"/>
    <col min="5625" max="5625" width="3.85546875" style="46" customWidth="1"/>
    <col min="5626" max="5626" width="5.140625" style="46" customWidth="1"/>
    <col min="5627" max="5627" width="4.28515625" style="46" customWidth="1"/>
    <col min="5628" max="5628" width="5.42578125" style="46" customWidth="1"/>
    <col min="5629" max="5629" width="5" style="46" customWidth="1"/>
    <col min="5630" max="5630" width="17.28515625" style="46" customWidth="1"/>
    <col min="5631" max="5642" width="0" style="46" hidden="1" customWidth="1"/>
    <col min="5643" max="5875" width="9.140625" style="46"/>
    <col min="5876" max="5876" width="5" style="46" customWidth="1"/>
    <col min="5877" max="5877" width="70.85546875" style="46" customWidth="1"/>
    <col min="5878" max="5878" width="5.140625" style="46" customWidth="1"/>
    <col min="5879" max="5879" width="4" style="46" customWidth="1"/>
    <col min="5880" max="5880" width="4.42578125" style="46" customWidth="1"/>
    <col min="5881" max="5881" width="3.85546875" style="46" customWidth="1"/>
    <col min="5882" max="5882" width="5.140625" style="46" customWidth="1"/>
    <col min="5883" max="5883" width="4.28515625" style="46" customWidth="1"/>
    <col min="5884" max="5884" width="5.42578125" style="46" customWidth="1"/>
    <col min="5885" max="5885" width="5" style="46" customWidth="1"/>
    <col min="5886" max="5886" width="17.28515625" style="46" customWidth="1"/>
    <col min="5887" max="5898" width="0" style="46" hidden="1" customWidth="1"/>
    <col min="5899" max="6131" width="9.140625" style="46"/>
    <col min="6132" max="6132" width="5" style="46" customWidth="1"/>
    <col min="6133" max="6133" width="70.85546875" style="46" customWidth="1"/>
    <col min="6134" max="6134" width="5.140625" style="46" customWidth="1"/>
    <col min="6135" max="6135" width="4" style="46" customWidth="1"/>
    <col min="6136" max="6136" width="4.42578125" style="46" customWidth="1"/>
    <col min="6137" max="6137" width="3.85546875" style="46" customWidth="1"/>
    <col min="6138" max="6138" width="5.140625" style="46" customWidth="1"/>
    <col min="6139" max="6139" width="4.28515625" style="46" customWidth="1"/>
    <col min="6140" max="6140" width="5.42578125" style="46" customWidth="1"/>
    <col min="6141" max="6141" width="5" style="46" customWidth="1"/>
    <col min="6142" max="6142" width="17.28515625" style="46" customWidth="1"/>
    <col min="6143" max="6154" width="0" style="46" hidden="1" customWidth="1"/>
    <col min="6155" max="6387" width="9.140625" style="46"/>
    <col min="6388" max="6388" width="5" style="46" customWidth="1"/>
    <col min="6389" max="6389" width="70.85546875" style="46" customWidth="1"/>
    <col min="6390" max="6390" width="5.140625" style="46" customWidth="1"/>
    <col min="6391" max="6391" width="4" style="46" customWidth="1"/>
    <col min="6392" max="6392" width="4.42578125" style="46" customWidth="1"/>
    <col min="6393" max="6393" width="3.85546875" style="46" customWidth="1"/>
    <col min="6394" max="6394" width="5.140625" style="46" customWidth="1"/>
    <col min="6395" max="6395" width="4.28515625" style="46" customWidth="1"/>
    <col min="6396" max="6396" width="5.42578125" style="46" customWidth="1"/>
    <col min="6397" max="6397" width="5" style="46" customWidth="1"/>
    <col min="6398" max="6398" width="17.28515625" style="46" customWidth="1"/>
    <col min="6399" max="6410" width="0" style="46" hidden="1" customWidth="1"/>
    <col min="6411" max="6643" width="9.140625" style="46"/>
    <col min="6644" max="6644" width="5" style="46" customWidth="1"/>
    <col min="6645" max="6645" width="70.85546875" style="46" customWidth="1"/>
    <col min="6646" max="6646" width="5.140625" style="46" customWidth="1"/>
    <col min="6647" max="6647" width="4" style="46" customWidth="1"/>
    <col min="6648" max="6648" width="4.42578125" style="46" customWidth="1"/>
    <col min="6649" max="6649" width="3.85546875" style="46" customWidth="1"/>
    <col min="6650" max="6650" width="5.140625" style="46" customWidth="1"/>
    <col min="6651" max="6651" width="4.28515625" style="46" customWidth="1"/>
    <col min="6652" max="6652" width="5.42578125" style="46" customWidth="1"/>
    <col min="6653" max="6653" width="5" style="46" customWidth="1"/>
    <col min="6654" max="6654" width="17.28515625" style="46" customWidth="1"/>
    <col min="6655" max="6666" width="0" style="46" hidden="1" customWidth="1"/>
    <col min="6667" max="6899" width="9.140625" style="46"/>
    <col min="6900" max="6900" width="5" style="46" customWidth="1"/>
    <col min="6901" max="6901" width="70.85546875" style="46" customWidth="1"/>
    <col min="6902" max="6902" width="5.140625" style="46" customWidth="1"/>
    <col min="6903" max="6903" width="4" style="46" customWidth="1"/>
    <col min="6904" max="6904" width="4.42578125" style="46" customWidth="1"/>
    <col min="6905" max="6905" width="3.85546875" style="46" customWidth="1"/>
    <col min="6906" max="6906" width="5.140625" style="46" customWidth="1"/>
    <col min="6907" max="6907" width="4.28515625" style="46" customWidth="1"/>
    <col min="6908" max="6908" width="5.42578125" style="46" customWidth="1"/>
    <col min="6909" max="6909" width="5" style="46" customWidth="1"/>
    <col min="6910" max="6910" width="17.28515625" style="46" customWidth="1"/>
    <col min="6911" max="6922" width="0" style="46" hidden="1" customWidth="1"/>
    <col min="6923" max="7155" width="9.140625" style="46"/>
    <col min="7156" max="7156" width="5" style="46" customWidth="1"/>
    <col min="7157" max="7157" width="70.85546875" style="46" customWidth="1"/>
    <col min="7158" max="7158" width="5.140625" style="46" customWidth="1"/>
    <col min="7159" max="7159" width="4" style="46" customWidth="1"/>
    <col min="7160" max="7160" width="4.42578125" style="46" customWidth="1"/>
    <col min="7161" max="7161" width="3.85546875" style="46" customWidth="1"/>
    <col min="7162" max="7162" width="5.140625" style="46" customWidth="1"/>
    <col min="7163" max="7163" width="4.28515625" style="46" customWidth="1"/>
    <col min="7164" max="7164" width="5.42578125" style="46" customWidth="1"/>
    <col min="7165" max="7165" width="5" style="46" customWidth="1"/>
    <col min="7166" max="7166" width="17.28515625" style="46" customWidth="1"/>
    <col min="7167" max="7178" width="0" style="46" hidden="1" customWidth="1"/>
    <col min="7179" max="7411" width="9.140625" style="46"/>
    <col min="7412" max="7412" width="5" style="46" customWidth="1"/>
    <col min="7413" max="7413" width="70.85546875" style="46" customWidth="1"/>
    <col min="7414" max="7414" width="5.140625" style="46" customWidth="1"/>
    <col min="7415" max="7415" width="4" style="46" customWidth="1"/>
    <col min="7416" max="7416" width="4.42578125" style="46" customWidth="1"/>
    <col min="7417" max="7417" width="3.85546875" style="46" customWidth="1"/>
    <col min="7418" max="7418" width="5.140625" style="46" customWidth="1"/>
    <col min="7419" max="7419" width="4.28515625" style="46" customWidth="1"/>
    <col min="7420" max="7420" width="5.42578125" style="46" customWidth="1"/>
    <col min="7421" max="7421" width="5" style="46" customWidth="1"/>
    <col min="7422" max="7422" width="17.28515625" style="46" customWidth="1"/>
    <col min="7423" max="7434" width="0" style="46" hidden="1" customWidth="1"/>
    <col min="7435" max="7667" width="9.140625" style="46"/>
    <col min="7668" max="7668" width="5" style="46" customWidth="1"/>
    <col min="7669" max="7669" width="70.85546875" style="46" customWidth="1"/>
    <col min="7670" max="7670" width="5.140625" style="46" customWidth="1"/>
    <col min="7671" max="7671" width="4" style="46" customWidth="1"/>
    <col min="7672" max="7672" width="4.42578125" style="46" customWidth="1"/>
    <col min="7673" max="7673" width="3.85546875" style="46" customWidth="1"/>
    <col min="7674" max="7674" width="5.140625" style="46" customWidth="1"/>
    <col min="7675" max="7675" width="4.28515625" style="46" customWidth="1"/>
    <col min="7676" max="7676" width="5.42578125" style="46" customWidth="1"/>
    <col min="7677" max="7677" width="5" style="46" customWidth="1"/>
    <col min="7678" max="7678" width="17.28515625" style="46" customWidth="1"/>
    <col min="7679" max="7690" width="0" style="46" hidden="1" customWidth="1"/>
    <col min="7691" max="7923" width="9.140625" style="46"/>
    <col min="7924" max="7924" width="5" style="46" customWidth="1"/>
    <col min="7925" max="7925" width="70.85546875" style="46" customWidth="1"/>
    <col min="7926" max="7926" width="5.140625" style="46" customWidth="1"/>
    <col min="7927" max="7927" width="4" style="46" customWidth="1"/>
    <col min="7928" max="7928" width="4.42578125" style="46" customWidth="1"/>
    <col min="7929" max="7929" width="3.85546875" style="46" customWidth="1"/>
    <col min="7930" max="7930" width="5.140625" style="46" customWidth="1"/>
    <col min="7931" max="7931" width="4.28515625" style="46" customWidth="1"/>
    <col min="7932" max="7932" width="5.42578125" style="46" customWidth="1"/>
    <col min="7933" max="7933" width="5" style="46" customWidth="1"/>
    <col min="7934" max="7934" width="17.28515625" style="46" customWidth="1"/>
    <col min="7935" max="7946" width="0" style="46" hidden="1" customWidth="1"/>
    <col min="7947" max="8179" width="9.140625" style="46"/>
    <col min="8180" max="8180" width="5" style="46" customWidth="1"/>
    <col min="8181" max="8181" width="70.85546875" style="46" customWidth="1"/>
    <col min="8182" max="8182" width="5.140625" style="46" customWidth="1"/>
    <col min="8183" max="8183" width="4" style="46" customWidth="1"/>
    <col min="8184" max="8184" width="4.42578125" style="46" customWidth="1"/>
    <col min="8185" max="8185" width="3.85546875" style="46" customWidth="1"/>
    <col min="8186" max="8186" width="5.140625" style="46" customWidth="1"/>
    <col min="8187" max="8187" width="4.28515625" style="46" customWidth="1"/>
    <col min="8188" max="8188" width="5.42578125" style="46" customWidth="1"/>
    <col min="8189" max="8189" width="5" style="46" customWidth="1"/>
    <col min="8190" max="8190" width="17.28515625" style="46" customWidth="1"/>
    <col min="8191" max="8202" width="0" style="46" hidden="1" customWidth="1"/>
    <col min="8203" max="8435" width="9.140625" style="46"/>
    <col min="8436" max="8436" width="5" style="46" customWidth="1"/>
    <col min="8437" max="8437" width="70.85546875" style="46" customWidth="1"/>
    <col min="8438" max="8438" width="5.140625" style="46" customWidth="1"/>
    <col min="8439" max="8439" width="4" style="46" customWidth="1"/>
    <col min="8440" max="8440" width="4.42578125" style="46" customWidth="1"/>
    <col min="8441" max="8441" width="3.85546875" style="46" customWidth="1"/>
    <col min="8442" max="8442" width="5.140625" style="46" customWidth="1"/>
    <col min="8443" max="8443" width="4.28515625" style="46" customWidth="1"/>
    <col min="8444" max="8444" width="5.42578125" style="46" customWidth="1"/>
    <col min="8445" max="8445" width="5" style="46" customWidth="1"/>
    <col min="8446" max="8446" width="17.28515625" style="46" customWidth="1"/>
    <col min="8447" max="8458" width="0" style="46" hidden="1" customWidth="1"/>
    <col min="8459" max="8691" width="9.140625" style="46"/>
    <col min="8692" max="8692" width="5" style="46" customWidth="1"/>
    <col min="8693" max="8693" width="70.85546875" style="46" customWidth="1"/>
    <col min="8694" max="8694" width="5.140625" style="46" customWidth="1"/>
    <col min="8695" max="8695" width="4" style="46" customWidth="1"/>
    <col min="8696" max="8696" width="4.42578125" style="46" customWidth="1"/>
    <col min="8697" max="8697" width="3.85546875" style="46" customWidth="1"/>
    <col min="8698" max="8698" width="5.140625" style="46" customWidth="1"/>
    <col min="8699" max="8699" width="4.28515625" style="46" customWidth="1"/>
    <col min="8700" max="8700" width="5.42578125" style="46" customWidth="1"/>
    <col min="8701" max="8701" width="5" style="46" customWidth="1"/>
    <col min="8702" max="8702" width="17.28515625" style="46" customWidth="1"/>
    <col min="8703" max="8714" width="0" style="46" hidden="1" customWidth="1"/>
    <col min="8715" max="8947" width="9.140625" style="46"/>
    <col min="8948" max="8948" width="5" style="46" customWidth="1"/>
    <col min="8949" max="8949" width="70.85546875" style="46" customWidth="1"/>
    <col min="8950" max="8950" width="5.140625" style="46" customWidth="1"/>
    <col min="8951" max="8951" width="4" style="46" customWidth="1"/>
    <col min="8952" max="8952" width="4.42578125" style="46" customWidth="1"/>
    <col min="8953" max="8953" width="3.85546875" style="46" customWidth="1"/>
    <col min="8954" max="8954" width="5.140625" style="46" customWidth="1"/>
    <col min="8955" max="8955" width="4.28515625" style="46" customWidth="1"/>
    <col min="8956" max="8956" width="5.42578125" style="46" customWidth="1"/>
    <col min="8957" max="8957" width="5" style="46" customWidth="1"/>
    <col min="8958" max="8958" width="17.28515625" style="46" customWidth="1"/>
    <col min="8959" max="8970" width="0" style="46" hidden="1" customWidth="1"/>
    <col min="8971" max="9203" width="9.140625" style="46"/>
    <col min="9204" max="9204" width="5" style="46" customWidth="1"/>
    <col min="9205" max="9205" width="70.85546875" style="46" customWidth="1"/>
    <col min="9206" max="9206" width="5.140625" style="46" customWidth="1"/>
    <col min="9207" max="9207" width="4" style="46" customWidth="1"/>
    <col min="9208" max="9208" width="4.42578125" style="46" customWidth="1"/>
    <col min="9209" max="9209" width="3.85546875" style="46" customWidth="1"/>
    <col min="9210" max="9210" width="5.140625" style="46" customWidth="1"/>
    <col min="9211" max="9211" width="4.28515625" style="46" customWidth="1"/>
    <col min="9212" max="9212" width="5.42578125" style="46" customWidth="1"/>
    <col min="9213" max="9213" width="5" style="46" customWidth="1"/>
    <col min="9214" max="9214" width="17.28515625" style="46" customWidth="1"/>
    <col min="9215" max="9226" width="0" style="46" hidden="1" customWidth="1"/>
    <col min="9227" max="9459" width="9.140625" style="46"/>
    <col min="9460" max="9460" width="5" style="46" customWidth="1"/>
    <col min="9461" max="9461" width="70.85546875" style="46" customWidth="1"/>
    <col min="9462" max="9462" width="5.140625" style="46" customWidth="1"/>
    <col min="9463" max="9463" width="4" style="46" customWidth="1"/>
    <col min="9464" max="9464" width="4.42578125" style="46" customWidth="1"/>
    <col min="9465" max="9465" width="3.85546875" style="46" customWidth="1"/>
    <col min="9466" max="9466" width="5.140625" style="46" customWidth="1"/>
    <col min="9467" max="9467" width="4.28515625" style="46" customWidth="1"/>
    <col min="9468" max="9468" width="5.42578125" style="46" customWidth="1"/>
    <col min="9469" max="9469" width="5" style="46" customWidth="1"/>
    <col min="9470" max="9470" width="17.28515625" style="46" customWidth="1"/>
    <col min="9471" max="9482" width="0" style="46" hidden="1" customWidth="1"/>
    <col min="9483" max="9715" width="9.140625" style="46"/>
    <col min="9716" max="9716" width="5" style="46" customWidth="1"/>
    <col min="9717" max="9717" width="70.85546875" style="46" customWidth="1"/>
    <col min="9718" max="9718" width="5.140625" style="46" customWidth="1"/>
    <col min="9719" max="9719" width="4" style="46" customWidth="1"/>
    <col min="9720" max="9720" width="4.42578125" style="46" customWidth="1"/>
    <col min="9721" max="9721" width="3.85546875" style="46" customWidth="1"/>
    <col min="9722" max="9722" width="5.140625" style="46" customWidth="1"/>
    <col min="9723" max="9723" width="4.28515625" style="46" customWidth="1"/>
    <col min="9724" max="9724" width="5.42578125" style="46" customWidth="1"/>
    <col min="9725" max="9725" width="5" style="46" customWidth="1"/>
    <col min="9726" max="9726" width="17.28515625" style="46" customWidth="1"/>
    <col min="9727" max="9738" width="0" style="46" hidden="1" customWidth="1"/>
    <col min="9739" max="9971" width="9.140625" style="46"/>
    <col min="9972" max="9972" width="5" style="46" customWidth="1"/>
    <col min="9973" max="9973" width="70.85546875" style="46" customWidth="1"/>
    <col min="9974" max="9974" width="5.140625" style="46" customWidth="1"/>
    <col min="9975" max="9975" width="4" style="46" customWidth="1"/>
    <col min="9976" max="9976" width="4.42578125" style="46" customWidth="1"/>
    <col min="9977" max="9977" width="3.85546875" style="46" customWidth="1"/>
    <col min="9978" max="9978" width="5.140625" style="46" customWidth="1"/>
    <col min="9979" max="9979" width="4.28515625" style="46" customWidth="1"/>
    <col min="9980" max="9980" width="5.42578125" style="46" customWidth="1"/>
    <col min="9981" max="9981" width="5" style="46" customWidth="1"/>
    <col min="9982" max="9982" width="17.28515625" style="46" customWidth="1"/>
    <col min="9983" max="9994" width="0" style="46" hidden="1" customWidth="1"/>
    <col min="9995" max="10227" width="9.140625" style="46"/>
    <col min="10228" max="10228" width="5" style="46" customWidth="1"/>
    <col min="10229" max="10229" width="70.85546875" style="46" customWidth="1"/>
    <col min="10230" max="10230" width="5.140625" style="46" customWidth="1"/>
    <col min="10231" max="10231" width="4" style="46" customWidth="1"/>
    <col min="10232" max="10232" width="4.42578125" style="46" customWidth="1"/>
    <col min="10233" max="10233" width="3.85546875" style="46" customWidth="1"/>
    <col min="10234" max="10234" width="5.140625" style="46" customWidth="1"/>
    <col min="10235" max="10235" width="4.28515625" style="46" customWidth="1"/>
    <col min="10236" max="10236" width="5.42578125" style="46" customWidth="1"/>
    <col min="10237" max="10237" width="5" style="46" customWidth="1"/>
    <col min="10238" max="10238" width="17.28515625" style="46" customWidth="1"/>
    <col min="10239" max="10250" width="0" style="46" hidden="1" customWidth="1"/>
    <col min="10251" max="10483" width="9.140625" style="46"/>
    <col min="10484" max="10484" width="5" style="46" customWidth="1"/>
    <col min="10485" max="10485" width="70.85546875" style="46" customWidth="1"/>
    <col min="10486" max="10486" width="5.140625" style="46" customWidth="1"/>
    <col min="10487" max="10487" width="4" style="46" customWidth="1"/>
    <col min="10488" max="10488" width="4.42578125" style="46" customWidth="1"/>
    <col min="10489" max="10489" width="3.85546875" style="46" customWidth="1"/>
    <col min="10490" max="10490" width="5.140625" style="46" customWidth="1"/>
    <col min="10491" max="10491" width="4.28515625" style="46" customWidth="1"/>
    <col min="10492" max="10492" width="5.42578125" style="46" customWidth="1"/>
    <col min="10493" max="10493" width="5" style="46" customWidth="1"/>
    <col min="10494" max="10494" width="17.28515625" style="46" customWidth="1"/>
    <col min="10495" max="10506" width="0" style="46" hidden="1" customWidth="1"/>
    <col min="10507" max="10739" width="9.140625" style="46"/>
    <col min="10740" max="10740" width="5" style="46" customWidth="1"/>
    <col min="10741" max="10741" width="70.85546875" style="46" customWidth="1"/>
    <col min="10742" max="10742" width="5.140625" style="46" customWidth="1"/>
    <col min="10743" max="10743" width="4" style="46" customWidth="1"/>
    <col min="10744" max="10744" width="4.42578125" style="46" customWidth="1"/>
    <col min="10745" max="10745" width="3.85546875" style="46" customWidth="1"/>
    <col min="10746" max="10746" width="5.140625" style="46" customWidth="1"/>
    <col min="10747" max="10747" width="4.28515625" style="46" customWidth="1"/>
    <col min="10748" max="10748" width="5.42578125" style="46" customWidth="1"/>
    <col min="10749" max="10749" width="5" style="46" customWidth="1"/>
    <col min="10750" max="10750" width="17.28515625" style="46" customWidth="1"/>
    <col min="10751" max="10762" width="0" style="46" hidden="1" customWidth="1"/>
    <col min="10763" max="10995" width="9.140625" style="46"/>
    <col min="10996" max="10996" width="5" style="46" customWidth="1"/>
    <col min="10997" max="10997" width="70.85546875" style="46" customWidth="1"/>
    <col min="10998" max="10998" width="5.140625" style="46" customWidth="1"/>
    <col min="10999" max="10999" width="4" style="46" customWidth="1"/>
    <col min="11000" max="11000" width="4.42578125" style="46" customWidth="1"/>
    <col min="11001" max="11001" width="3.85546875" style="46" customWidth="1"/>
    <col min="11002" max="11002" width="5.140625" style="46" customWidth="1"/>
    <col min="11003" max="11003" width="4.28515625" style="46" customWidth="1"/>
    <col min="11004" max="11004" width="5.42578125" style="46" customWidth="1"/>
    <col min="11005" max="11005" width="5" style="46" customWidth="1"/>
    <col min="11006" max="11006" width="17.28515625" style="46" customWidth="1"/>
    <col min="11007" max="11018" width="0" style="46" hidden="1" customWidth="1"/>
    <col min="11019" max="11251" width="9.140625" style="46"/>
    <col min="11252" max="11252" width="5" style="46" customWidth="1"/>
    <col min="11253" max="11253" width="70.85546875" style="46" customWidth="1"/>
    <col min="11254" max="11254" width="5.140625" style="46" customWidth="1"/>
    <col min="11255" max="11255" width="4" style="46" customWidth="1"/>
    <col min="11256" max="11256" width="4.42578125" style="46" customWidth="1"/>
    <col min="11257" max="11257" width="3.85546875" style="46" customWidth="1"/>
    <col min="11258" max="11258" width="5.140625" style="46" customWidth="1"/>
    <col min="11259" max="11259" width="4.28515625" style="46" customWidth="1"/>
    <col min="11260" max="11260" width="5.42578125" style="46" customWidth="1"/>
    <col min="11261" max="11261" width="5" style="46" customWidth="1"/>
    <col min="11262" max="11262" width="17.28515625" style="46" customWidth="1"/>
    <col min="11263" max="11274" width="0" style="46" hidden="1" customWidth="1"/>
    <col min="11275" max="11507" width="9.140625" style="46"/>
    <col min="11508" max="11508" width="5" style="46" customWidth="1"/>
    <col min="11509" max="11509" width="70.85546875" style="46" customWidth="1"/>
    <col min="11510" max="11510" width="5.140625" style="46" customWidth="1"/>
    <col min="11511" max="11511" width="4" style="46" customWidth="1"/>
    <col min="11512" max="11512" width="4.42578125" style="46" customWidth="1"/>
    <col min="11513" max="11513" width="3.85546875" style="46" customWidth="1"/>
    <col min="11514" max="11514" width="5.140625" style="46" customWidth="1"/>
    <col min="11515" max="11515" width="4.28515625" style="46" customWidth="1"/>
    <col min="11516" max="11516" width="5.42578125" style="46" customWidth="1"/>
    <col min="11517" max="11517" width="5" style="46" customWidth="1"/>
    <col min="11518" max="11518" width="17.28515625" style="46" customWidth="1"/>
    <col min="11519" max="11530" width="0" style="46" hidden="1" customWidth="1"/>
    <col min="11531" max="11763" width="9.140625" style="46"/>
    <col min="11764" max="11764" width="5" style="46" customWidth="1"/>
    <col min="11765" max="11765" width="70.85546875" style="46" customWidth="1"/>
    <col min="11766" max="11766" width="5.140625" style="46" customWidth="1"/>
    <col min="11767" max="11767" width="4" style="46" customWidth="1"/>
    <col min="11768" max="11768" width="4.42578125" style="46" customWidth="1"/>
    <col min="11769" max="11769" width="3.85546875" style="46" customWidth="1"/>
    <col min="11770" max="11770" width="5.140625" style="46" customWidth="1"/>
    <col min="11771" max="11771" width="4.28515625" style="46" customWidth="1"/>
    <col min="11772" max="11772" width="5.42578125" style="46" customWidth="1"/>
    <col min="11773" max="11773" width="5" style="46" customWidth="1"/>
    <col min="11774" max="11774" width="17.28515625" style="46" customWidth="1"/>
    <col min="11775" max="11786" width="0" style="46" hidden="1" customWidth="1"/>
    <col min="11787" max="12019" width="9.140625" style="46"/>
    <col min="12020" max="12020" width="5" style="46" customWidth="1"/>
    <col min="12021" max="12021" width="70.85546875" style="46" customWidth="1"/>
    <col min="12022" max="12022" width="5.140625" style="46" customWidth="1"/>
    <col min="12023" max="12023" width="4" style="46" customWidth="1"/>
    <col min="12024" max="12024" width="4.42578125" style="46" customWidth="1"/>
    <col min="12025" max="12025" width="3.85546875" style="46" customWidth="1"/>
    <col min="12026" max="12026" width="5.140625" style="46" customWidth="1"/>
    <col min="12027" max="12027" width="4.28515625" style="46" customWidth="1"/>
    <col min="12028" max="12028" width="5.42578125" style="46" customWidth="1"/>
    <col min="12029" max="12029" width="5" style="46" customWidth="1"/>
    <col min="12030" max="12030" width="17.28515625" style="46" customWidth="1"/>
    <col min="12031" max="12042" width="0" style="46" hidden="1" customWidth="1"/>
    <col min="12043" max="12275" width="9.140625" style="46"/>
    <col min="12276" max="12276" width="5" style="46" customWidth="1"/>
    <col min="12277" max="12277" width="70.85546875" style="46" customWidth="1"/>
    <col min="12278" max="12278" width="5.140625" style="46" customWidth="1"/>
    <col min="12279" max="12279" width="4" style="46" customWidth="1"/>
    <col min="12280" max="12280" width="4.42578125" style="46" customWidth="1"/>
    <col min="12281" max="12281" width="3.85546875" style="46" customWidth="1"/>
    <col min="12282" max="12282" width="5.140625" style="46" customWidth="1"/>
    <col min="12283" max="12283" width="4.28515625" style="46" customWidth="1"/>
    <col min="12284" max="12284" width="5.42578125" style="46" customWidth="1"/>
    <col min="12285" max="12285" width="5" style="46" customWidth="1"/>
    <col min="12286" max="12286" width="17.28515625" style="46" customWidth="1"/>
    <col min="12287" max="12298" width="0" style="46" hidden="1" customWidth="1"/>
    <col min="12299" max="12531" width="9.140625" style="46"/>
    <col min="12532" max="12532" width="5" style="46" customWidth="1"/>
    <col min="12533" max="12533" width="70.85546875" style="46" customWidth="1"/>
    <col min="12534" max="12534" width="5.140625" style="46" customWidth="1"/>
    <col min="12535" max="12535" width="4" style="46" customWidth="1"/>
    <col min="12536" max="12536" width="4.42578125" style="46" customWidth="1"/>
    <col min="12537" max="12537" width="3.85546875" style="46" customWidth="1"/>
    <col min="12538" max="12538" width="5.140625" style="46" customWidth="1"/>
    <col min="12539" max="12539" width="4.28515625" style="46" customWidth="1"/>
    <col min="12540" max="12540" width="5.42578125" style="46" customWidth="1"/>
    <col min="12541" max="12541" width="5" style="46" customWidth="1"/>
    <col min="12542" max="12542" width="17.28515625" style="46" customWidth="1"/>
    <col min="12543" max="12554" width="0" style="46" hidden="1" customWidth="1"/>
    <col min="12555" max="12787" width="9.140625" style="46"/>
    <col min="12788" max="12788" width="5" style="46" customWidth="1"/>
    <col min="12789" max="12789" width="70.85546875" style="46" customWidth="1"/>
    <col min="12790" max="12790" width="5.140625" style="46" customWidth="1"/>
    <col min="12791" max="12791" width="4" style="46" customWidth="1"/>
    <col min="12792" max="12792" width="4.42578125" style="46" customWidth="1"/>
    <col min="12793" max="12793" width="3.85546875" style="46" customWidth="1"/>
    <col min="12794" max="12794" width="5.140625" style="46" customWidth="1"/>
    <col min="12795" max="12795" width="4.28515625" style="46" customWidth="1"/>
    <col min="12796" max="12796" width="5.42578125" style="46" customWidth="1"/>
    <col min="12797" max="12797" width="5" style="46" customWidth="1"/>
    <col min="12798" max="12798" width="17.28515625" style="46" customWidth="1"/>
    <col min="12799" max="12810" width="0" style="46" hidden="1" customWidth="1"/>
    <col min="12811" max="13043" width="9.140625" style="46"/>
    <col min="13044" max="13044" width="5" style="46" customWidth="1"/>
    <col min="13045" max="13045" width="70.85546875" style="46" customWidth="1"/>
    <col min="13046" max="13046" width="5.140625" style="46" customWidth="1"/>
    <col min="13047" max="13047" width="4" style="46" customWidth="1"/>
    <col min="13048" max="13048" width="4.42578125" style="46" customWidth="1"/>
    <col min="13049" max="13049" width="3.85546875" style="46" customWidth="1"/>
    <col min="13050" max="13050" width="5.140625" style="46" customWidth="1"/>
    <col min="13051" max="13051" width="4.28515625" style="46" customWidth="1"/>
    <col min="13052" max="13052" width="5.42578125" style="46" customWidth="1"/>
    <col min="13053" max="13053" width="5" style="46" customWidth="1"/>
    <col min="13054" max="13054" width="17.28515625" style="46" customWidth="1"/>
    <col min="13055" max="13066" width="0" style="46" hidden="1" customWidth="1"/>
    <col min="13067" max="13299" width="9.140625" style="46"/>
    <col min="13300" max="13300" width="5" style="46" customWidth="1"/>
    <col min="13301" max="13301" width="70.85546875" style="46" customWidth="1"/>
    <col min="13302" max="13302" width="5.140625" style="46" customWidth="1"/>
    <col min="13303" max="13303" width="4" style="46" customWidth="1"/>
    <col min="13304" max="13304" width="4.42578125" style="46" customWidth="1"/>
    <col min="13305" max="13305" width="3.85546875" style="46" customWidth="1"/>
    <col min="13306" max="13306" width="5.140625" style="46" customWidth="1"/>
    <col min="13307" max="13307" width="4.28515625" style="46" customWidth="1"/>
    <col min="13308" max="13308" width="5.42578125" style="46" customWidth="1"/>
    <col min="13309" max="13309" width="5" style="46" customWidth="1"/>
    <col min="13310" max="13310" width="17.28515625" style="46" customWidth="1"/>
    <col min="13311" max="13322" width="0" style="46" hidden="1" customWidth="1"/>
    <col min="13323" max="13555" width="9.140625" style="46"/>
    <col min="13556" max="13556" width="5" style="46" customWidth="1"/>
    <col min="13557" max="13557" width="70.85546875" style="46" customWidth="1"/>
    <col min="13558" max="13558" width="5.140625" style="46" customWidth="1"/>
    <col min="13559" max="13559" width="4" style="46" customWidth="1"/>
    <col min="13560" max="13560" width="4.42578125" style="46" customWidth="1"/>
    <col min="13561" max="13561" width="3.85546875" style="46" customWidth="1"/>
    <col min="13562" max="13562" width="5.140625" style="46" customWidth="1"/>
    <col min="13563" max="13563" width="4.28515625" style="46" customWidth="1"/>
    <col min="13564" max="13564" width="5.42578125" style="46" customWidth="1"/>
    <col min="13565" max="13565" width="5" style="46" customWidth="1"/>
    <col min="13566" max="13566" width="17.28515625" style="46" customWidth="1"/>
    <col min="13567" max="13578" width="0" style="46" hidden="1" customWidth="1"/>
    <col min="13579" max="13811" width="9.140625" style="46"/>
    <col min="13812" max="13812" width="5" style="46" customWidth="1"/>
    <col min="13813" max="13813" width="70.85546875" style="46" customWidth="1"/>
    <col min="13814" max="13814" width="5.140625" style="46" customWidth="1"/>
    <col min="13815" max="13815" width="4" style="46" customWidth="1"/>
    <col min="13816" max="13816" width="4.42578125" style="46" customWidth="1"/>
    <col min="13817" max="13817" width="3.85546875" style="46" customWidth="1"/>
    <col min="13818" max="13818" width="5.140625" style="46" customWidth="1"/>
    <col min="13819" max="13819" width="4.28515625" style="46" customWidth="1"/>
    <col min="13820" max="13820" width="5.42578125" style="46" customWidth="1"/>
    <col min="13821" max="13821" width="5" style="46" customWidth="1"/>
    <col min="13822" max="13822" width="17.28515625" style="46" customWidth="1"/>
    <col min="13823" max="13834" width="0" style="46" hidden="1" customWidth="1"/>
    <col min="13835" max="14067" width="9.140625" style="46"/>
    <col min="14068" max="14068" width="5" style="46" customWidth="1"/>
    <col min="14069" max="14069" width="70.85546875" style="46" customWidth="1"/>
    <col min="14070" max="14070" width="5.140625" style="46" customWidth="1"/>
    <col min="14071" max="14071" width="4" style="46" customWidth="1"/>
    <col min="14072" max="14072" width="4.42578125" style="46" customWidth="1"/>
    <col min="14073" max="14073" width="3.85546875" style="46" customWidth="1"/>
    <col min="14074" max="14074" width="5.140625" style="46" customWidth="1"/>
    <col min="14075" max="14075" width="4.28515625" style="46" customWidth="1"/>
    <col min="14076" max="14076" width="5.42578125" style="46" customWidth="1"/>
    <col min="14077" max="14077" width="5" style="46" customWidth="1"/>
    <col min="14078" max="14078" width="17.28515625" style="46" customWidth="1"/>
    <col min="14079" max="14090" width="0" style="46" hidden="1" customWidth="1"/>
    <col min="14091" max="14323" width="9.140625" style="46"/>
    <col min="14324" max="14324" width="5" style="46" customWidth="1"/>
    <col min="14325" max="14325" width="70.85546875" style="46" customWidth="1"/>
    <col min="14326" max="14326" width="5.140625" style="46" customWidth="1"/>
    <col min="14327" max="14327" width="4" style="46" customWidth="1"/>
    <col min="14328" max="14328" width="4.42578125" style="46" customWidth="1"/>
    <col min="14329" max="14329" width="3.85546875" style="46" customWidth="1"/>
    <col min="14330" max="14330" width="5.140625" style="46" customWidth="1"/>
    <col min="14331" max="14331" width="4.28515625" style="46" customWidth="1"/>
    <col min="14332" max="14332" width="5.42578125" style="46" customWidth="1"/>
    <col min="14333" max="14333" width="5" style="46" customWidth="1"/>
    <col min="14334" max="14334" width="17.28515625" style="46" customWidth="1"/>
    <col min="14335" max="14346" width="0" style="46" hidden="1" customWidth="1"/>
    <col min="14347" max="14579" width="9.140625" style="46"/>
    <col min="14580" max="14580" width="5" style="46" customWidth="1"/>
    <col min="14581" max="14581" width="70.85546875" style="46" customWidth="1"/>
    <col min="14582" max="14582" width="5.140625" style="46" customWidth="1"/>
    <col min="14583" max="14583" width="4" style="46" customWidth="1"/>
    <col min="14584" max="14584" width="4.42578125" style="46" customWidth="1"/>
    <col min="14585" max="14585" width="3.85546875" style="46" customWidth="1"/>
    <col min="14586" max="14586" width="5.140625" style="46" customWidth="1"/>
    <col min="14587" max="14587" width="4.28515625" style="46" customWidth="1"/>
    <col min="14588" max="14588" width="5.42578125" style="46" customWidth="1"/>
    <col min="14589" max="14589" width="5" style="46" customWidth="1"/>
    <col min="14590" max="14590" width="17.28515625" style="46" customWidth="1"/>
    <col min="14591" max="14602" width="0" style="46" hidden="1" customWidth="1"/>
    <col min="14603" max="14835" width="9.140625" style="46"/>
    <col min="14836" max="14836" width="5" style="46" customWidth="1"/>
    <col min="14837" max="14837" width="70.85546875" style="46" customWidth="1"/>
    <col min="14838" max="14838" width="5.140625" style="46" customWidth="1"/>
    <col min="14839" max="14839" width="4" style="46" customWidth="1"/>
    <col min="14840" max="14840" width="4.42578125" style="46" customWidth="1"/>
    <col min="14841" max="14841" width="3.85546875" style="46" customWidth="1"/>
    <col min="14842" max="14842" width="5.140625" style="46" customWidth="1"/>
    <col min="14843" max="14843" width="4.28515625" style="46" customWidth="1"/>
    <col min="14844" max="14844" width="5.42578125" style="46" customWidth="1"/>
    <col min="14845" max="14845" width="5" style="46" customWidth="1"/>
    <col min="14846" max="14846" width="17.28515625" style="46" customWidth="1"/>
    <col min="14847" max="14858" width="0" style="46" hidden="1" customWidth="1"/>
    <col min="14859" max="15091" width="9.140625" style="46"/>
    <col min="15092" max="15092" width="5" style="46" customWidth="1"/>
    <col min="15093" max="15093" width="70.85546875" style="46" customWidth="1"/>
    <col min="15094" max="15094" width="5.140625" style="46" customWidth="1"/>
    <col min="15095" max="15095" width="4" style="46" customWidth="1"/>
    <col min="15096" max="15096" width="4.42578125" style="46" customWidth="1"/>
    <col min="15097" max="15097" width="3.85546875" style="46" customWidth="1"/>
    <col min="15098" max="15098" width="5.140625" style="46" customWidth="1"/>
    <col min="15099" max="15099" width="4.28515625" style="46" customWidth="1"/>
    <col min="15100" max="15100" width="5.42578125" style="46" customWidth="1"/>
    <col min="15101" max="15101" width="5" style="46" customWidth="1"/>
    <col min="15102" max="15102" width="17.28515625" style="46" customWidth="1"/>
    <col min="15103" max="15114" width="0" style="46" hidden="1" customWidth="1"/>
    <col min="15115" max="15347" width="9.140625" style="46"/>
    <col min="15348" max="15348" width="5" style="46" customWidth="1"/>
    <col min="15349" max="15349" width="70.85546875" style="46" customWidth="1"/>
    <col min="15350" max="15350" width="5.140625" style="46" customWidth="1"/>
    <col min="15351" max="15351" width="4" style="46" customWidth="1"/>
    <col min="15352" max="15352" width="4.42578125" style="46" customWidth="1"/>
    <col min="15353" max="15353" width="3.85546875" style="46" customWidth="1"/>
    <col min="15354" max="15354" width="5.140625" style="46" customWidth="1"/>
    <col min="15355" max="15355" width="4.28515625" style="46" customWidth="1"/>
    <col min="15356" max="15356" width="5.42578125" style="46" customWidth="1"/>
    <col min="15357" max="15357" width="5" style="46" customWidth="1"/>
    <col min="15358" max="15358" width="17.28515625" style="46" customWidth="1"/>
    <col min="15359" max="15370" width="0" style="46" hidden="1" customWidth="1"/>
    <col min="15371" max="15603" width="9.140625" style="46"/>
    <col min="15604" max="15604" width="5" style="46" customWidth="1"/>
    <col min="15605" max="15605" width="70.85546875" style="46" customWidth="1"/>
    <col min="15606" max="15606" width="5.140625" style="46" customWidth="1"/>
    <col min="15607" max="15607" width="4" style="46" customWidth="1"/>
    <col min="15608" max="15608" width="4.42578125" style="46" customWidth="1"/>
    <col min="15609" max="15609" width="3.85546875" style="46" customWidth="1"/>
    <col min="15610" max="15610" width="5.140625" style="46" customWidth="1"/>
    <col min="15611" max="15611" width="4.28515625" style="46" customWidth="1"/>
    <col min="15612" max="15612" width="5.42578125" style="46" customWidth="1"/>
    <col min="15613" max="15613" width="5" style="46" customWidth="1"/>
    <col min="15614" max="15614" width="17.28515625" style="46" customWidth="1"/>
    <col min="15615" max="15626" width="0" style="46" hidden="1" customWidth="1"/>
    <col min="15627" max="15859" width="9.140625" style="46"/>
    <col min="15860" max="15860" width="5" style="46" customWidth="1"/>
    <col min="15861" max="15861" width="70.85546875" style="46" customWidth="1"/>
    <col min="15862" max="15862" width="5.140625" style="46" customWidth="1"/>
    <col min="15863" max="15863" width="4" style="46" customWidth="1"/>
    <col min="15864" max="15864" width="4.42578125" style="46" customWidth="1"/>
    <col min="15865" max="15865" width="3.85546875" style="46" customWidth="1"/>
    <col min="15866" max="15866" width="5.140625" style="46" customWidth="1"/>
    <col min="15867" max="15867" width="4.28515625" style="46" customWidth="1"/>
    <col min="15868" max="15868" width="5.42578125" style="46" customWidth="1"/>
    <col min="15869" max="15869" width="5" style="46" customWidth="1"/>
    <col min="15870" max="15870" width="17.28515625" style="46" customWidth="1"/>
    <col min="15871" max="15882" width="0" style="46" hidden="1" customWidth="1"/>
    <col min="15883" max="16115" width="9.140625" style="46"/>
    <col min="16116" max="16116" width="5" style="46" customWidth="1"/>
    <col min="16117" max="16117" width="70.85546875" style="46" customWidth="1"/>
    <col min="16118" max="16118" width="5.140625" style="46" customWidth="1"/>
    <col min="16119" max="16119" width="4" style="46" customWidth="1"/>
    <col min="16120" max="16120" width="4.42578125" style="46" customWidth="1"/>
    <col min="16121" max="16121" width="3.85546875" style="46" customWidth="1"/>
    <col min="16122" max="16122" width="5.140625" style="46" customWidth="1"/>
    <col min="16123" max="16123" width="4.28515625" style="46" customWidth="1"/>
    <col min="16124" max="16124" width="5.42578125" style="46" customWidth="1"/>
    <col min="16125" max="16125" width="5" style="46" customWidth="1"/>
    <col min="16126" max="16126" width="17.28515625" style="46" customWidth="1"/>
    <col min="16127" max="16138" width="0" style="46" hidden="1" customWidth="1"/>
    <col min="16139" max="16384" width="9.140625" style="46"/>
  </cols>
  <sheetData>
    <row r="1" spans="1:13" ht="69.75" hidden="1" customHeight="1" x14ac:dyDescent="0.3">
      <c r="A1" s="44"/>
      <c r="B1" s="44"/>
      <c r="C1" s="45"/>
      <c r="D1" s="45"/>
      <c r="E1" s="45"/>
      <c r="F1" s="45"/>
      <c r="G1" s="45"/>
      <c r="H1" s="45"/>
      <c r="I1" s="45"/>
      <c r="J1" s="45"/>
      <c r="K1" s="44"/>
    </row>
    <row r="2" spans="1:13" ht="20.100000000000001" customHeight="1" x14ac:dyDescent="0.3">
      <c r="A2" s="100"/>
      <c r="B2" s="100"/>
      <c r="C2" s="101"/>
      <c r="D2" s="101"/>
      <c r="E2" s="101"/>
      <c r="F2" s="101"/>
      <c r="G2" s="101"/>
      <c r="H2" s="101"/>
      <c r="I2" s="118" t="s">
        <v>181</v>
      </c>
      <c r="J2" s="118"/>
      <c r="K2" s="118"/>
    </row>
    <row r="3" spans="1:13" ht="70.5" hidden="1" customHeight="1" x14ac:dyDescent="0.3">
      <c r="A3" s="100"/>
      <c r="B3" s="100"/>
      <c r="C3" s="101"/>
      <c r="D3" s="101"/>
      <c r="E3" s="101"/>
      <c r="F3" s="101"/>
      <c r="G3" s="101"/>
      <c r="H3" s="101"/>
      <c r="I3" s="118"/>
      <c r="J3" s="118"/>
      <c r="K3" s="118"/>
    </row>
    <row r="4" spans="1:13" ht="26.25" hidden="1" customHeight="1" x14ac:dyDescent="0.3">
      <c r="A4" s="100"/>
      <c r="B4" s="100"/>
      <c r="C4" s="101"/>
      <c r="D4" s="101"/>
      <c r="E4" s="101"/>
      <c r="F4" s="101"/>
      <c r="G4" s="101"/>
      <c r="H4" s="101"/>
      <c r="I4" s="118"/>
      <c r="J4" s="118"/>
      <c r="K4" s="118"/>
    </row>
    <row r="5" spans="1:13" ht="93" customHeight="1" x14ac:dyDescent="0.3">
      <c r="A5" s="100"/>
      <c r="B5" s="100"/>
      <c r="C5" s="101"/>
      <c r="D5" s="101"/>
      <c r="E5" s="101"/>
      <c r="F5" s="101"/>
      <c r="G5" s="101"/>
      <c r="H5" s="101"/>
      <c r="I5" s="118"/>
      <c r="J5" s="118"/>
      <c r="K5" s="118"/>
    </row>
    <row r="6" spans="1:13" ht="20.25" customHeight="1" x14ac:dyDescent="0.3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1"/>
    </row>
    <row r="7" spans="1:13" x14ac:dyDescent="0.3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3" x14ac:dyDescent="0.3">
      <c r="A8" s="100"/>
      <c r="B8" s="119" t="s">
        <v>180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3" x14ac:dyDescent="0.3">
      <c r="A9" s="4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3">
      <c r="A10" s="44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9.5" thickBo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x14ac:dyDescent="0.3">
      <c r="A12" s="48"/>
      <c r="B12" s="120" t="s">
        <v>2</v>
      </c>
      <c r="C12" s="123" t="s">
        <v>1</v>
      </c>
      <c r="D12" s="124"/>
      <c r="E12" s="124"/>
      <c r="F12" s="124"/>
      <c r="G12" s="124"/>
      <c r="H12" s="124"/>
      <c r="I12" s="124"/>
      <c r="J12" s="125"/>
      <c r="K12" s="132" t="s">
        <v>137</v>
      </c>
      <c r="L12" s="135" t="s">
        <v>137</v>
      </c>
      <c r="M12" s="138" t="s">
        <v>137</v>
      </c>
    </row>
    <row r="13" spans="1:13" x14ac:dyDescent="0.3">
      <c r="A13" s="49"/>
      <c r="B13" s="121"/>
      <c r="C13" s="126"/>
      <c r="D13" s="127"/>
      <c r="E13" s="127"/>
      <c r="F13" s="127"/>
      <c r="G13" s="127"/>
      <c r="H13" s="127"/>
      <c r="I13" s="127"/>
      <c r="J13" s="128"/>
      <c r="K13" s="133"/>
      <c r="L13" s="136"/>
      <c r="M13" s="139"/>
    </row>
    <row r="14" spans="1:13" ht="1.5" customHeight="1" thickBot="1" x14ac:dyDescent="0.35">
      <c r="A14" s="49"/>
      <c r="B14" s="121"/>
      <c r="C14" s="126"/>
      <c r="D14" s="127"/>
      <c r="E14" s="127"/>
      <c r="F14" s="127"/>
      <c r="G14" s="127"/>
      <c r="H14" s="127"/>
      <c r="I14" s="127"/>
      <c r="J14" s="128"/>
      <c r="K14" s="133"/>
      <c r="L14" s="136"/>
      <c r="M14" s="50" t="s">
        <v>3</v>
      </c>
    </row>
    <row r="15" spans="1:13" ht="19.5" hidden="1" thickBot="1" x14ac:dyDescent="0.35">
      <c r="A15" s="49"/>
      <c r="B15" s="121"/>
      <c r="C15" s="126"/>
      <c r="D15" s="127"/>
      <c r="E15" s="127"/>
      <c r="F15" s="127"/>
      <c r="G15" s="127"/>
      <c r="H15" s="127"/>
      <c r="I15" s="127"/>
      <c r="J15" s="128"/>
      <c r="K15" s="133"/>
      <c r="L15" s="136"/>
      <c r="M15" s="50" t="s">
        <v>4</v>
      </c>
    </row>
    <row r="16" spans="1:13" ht="19.5" hidden="1" thickBot="1" x14ac:dyDescent="0.35">
      <c r="A16" s="49"/>
      <c r="B16" s="122"/>
      <c r="C16" s="129"/>
      <c r="D16" s="130"/>
      <c r="E16" s="130"/>
      <c r="F16" s="130"/>
      <c r="G16" s="130"/>
      <c r="H16" s="130"/>
      <c r="I16" s="130"/>
      <c r="J16" s="131"/>
      <c r="K16" s="134"/>
      <c r="L16" s="137"/>
      <c r="M16" s="50"/>
    </row>
    <row r="17" spans="1:13" x14ac:dyDescent="0.3">
      <c r="A17" s="51">
        <v>1</v>
      </c>
      <c r="B17" s="52">
        <v>2</v>
      </c>
      <c r="C17" s="140">
        <v>3</v>
      </c>
      <c r="D17" s="140"/>
      <c r="E17" s="140"/>
      <c r="F17" s="140"/>
      <c r="G17" s="140"/>
      <c r="H17" s="140"/>
      <c r="I17" s="140"/>
      <c r="J17" s="141"/>
      <c r="K17" s="53">
        <v>4</v>
      </c>
      <c r="L17" s="54">
        <v>5</v>
      </c>
      <c r="M17" s="55">
        <v>6</v>
      </c>
    </row>
    <row r="18" spans="1:13" ht="48" customHeight="1" x14ac:dyDescent="0.3">
      <c r="A18" s="50"/>
      <c r="B18" s="50"/>
      <c r="C18" s="142" t="s">
        <v>110</v>
      </c>
      <c r="D18" s="143" t="s">
        <v>111</v>
      </c>
      <c r="E18" s="143"/>
      <c r="F18" s="143"/>
      <c r="G18" s="143"/>
      <c r="H18" s="143"/>
      <c r="I18" s="143" t="s">
        <v>112</v>
      </c>
      <c r="J18" s="143"/>
      <c r="K18" s="56"/>
      <c r="L18" s="57"/>
      <c r="M18" s="58"/>
    </row>
    <row r="19" spans="1:13" ht="70.5" customHeight="1" x14ac:dyDescent="0.3">
      <c r="A19" s="59"/>
      <c r="B19" s="59"/>
      <c r="C19" s="142"/>
      <c r="D19" s="60" t="s">
        <v>113</v>
      </c>
      <c r="E19" s="60" t="s">
        <v>114</v>
      </c>
      <c r="F19" s="60" t="s">
        <v>115</v>
      </c>
      <c r="G19" s="60" t="s">
        <v>116</v>
      </c>
      <c r="H19" s="61" t="s">
        <v>117</v>
      </c>
      <c r="I19" s="61" t="s">
        <v>118</v>
      </c>
      <c r="J19" s="61" t="s">
        <v>119</v>
      </c>
      <c r="K19" s="62" t="s">
        <v>149</v>
      </c>
      <c r="L19" s="63" t="s">
        <v>154</v>
      </c>
      <c r="M19" s="55" t="s">
        <v>182</v>
      </c>
    </row>
    <row r="20" spans="1:13" x14ac:dyDescent="0.3">
      <c r="A20" s="64" t="s">
        <v>5</v>
      </c>
      <c r="B20" s="7" t="s">
        <v>6</v>
      </c>
      <c r="C20" s="3" t="s">
        <v>7</v>
      </c>
      <c r="D20" s="3">
        <v>1</v>
      </c>
      <c r="E20" s="3" t="s">
        <v>8</v>
      </c>
      <c r="F20" s="3" t="s">
        <v>8</v>
      </c>
      <c r="G20" s="3" t="s">
        <v>7</v>
      </c>
      <c r="H20" s="3" t="s">
        <v>8</v>
      </c>
      <c r="I20" s="3" t="s">
        <v>9</v>
      </c>
      <c r="J20" s="3" t="s">
        <v>7</v>
      </c>
      <c r="K20" s="66">
        <f>K22+K32+K34+K41+K52+K39+K50+K27+K47</f>
        <v>37914.639999999999</v>
      </c>
      <c r="L20" s="66">
        <f t="shared" ref="L20:M20" si="0">L22+L32+L34+L41+L52+L39+L50+L27+L47</f>
        <v>39949.040000000001</v>
      </c>
      <c r="M20" s="66">
        <f t="shared" si="0"/>
        <v>35775</v>
      </c>
    </row>
    <row r="21" spans="1:13" x14ac:dyDescent="0.3">
      <c r="A21" s="64" t="s">
        <v>10</v>
      </c>
      <c r="B21" s="8" t="s">
        <v>11</v>
      </c>
      <c r="C21" s="3" t="s">
        <v>7</v>
      </c>
      <c r="D21" s="3" t="s">
        <v>12</v>
      </c>
      <c r="E21" s="3" t="s">
        <v>13</v>
      </c>
      <c r="F21" s="3" t="s">
        <v>8</v>
      </c>
      <c r="G21" s="3" t="s">
        <v>7</v>
      </c>
      <c r="H21" s="3" t="s">
        <v>8</v>
      </c>
      <c r="I21" s="3" t="s">
        <v>9</v>
      </c>
      <c r="J21" s="3" t="s">
        <v>7</v>
      </c>
      <c r="K21" s="66">
        <f t="shared" ref="K21:M21" si="1">K22</f>
        <v>21775</v>
      </c>
      <c r="L21" s="66">
        <f t="shared" si="1"/>
        <v>23517</v>
      </c>
      <c r="M21" s="66">
        <f t="shared" si="1"/>
        <v>24928</v>
      </c>
    </row>
    <row r="22" spans="1:13" ht="25.5" customHeight="1" x14ac:dyDescent="0.3">
      <c r="A22" s="64"/>
      <c r="B22" s="8" t="s">
        <v>14</v>
      </c>
      <c r="C22" s="3" t="s">
        <v>15</v>
      </c>
      <c r="D22" s="3" t="s">
        <v>12</v>
      </c>
      <c r="E22" s="3" t="s">
        <v>13</v>
      </c>
      <c r="F22" s="3" t="s">
        <v>16</v>
      </c>
      <c r="G22" s="3" t="s">
        <v>7</v>
      </c>
      <c r="H22" s="3" t="s">
        <v>13</v>
      </c>
      <c r="I22" s="3" t="s">
        <v>9</v>
      </c>
      <c r="J22" s="3" t="s">
        <v>17</v>
      </c>
      <c r="K22" s="66">
        <f>K23+K24+K25+K26</f>
        <v>21775</v>
      </c>
      <c r="L22" s="66">
        <f t="shared" ref="L22:M22" si="2">L23+L24+L25+L26</f>
        <v>23517</v>
      </c>
      <c r="M22" s="66">
        <f t="shared" si="2"/>
        <v>24928</v>
      </c>
    </row>
    <row r="23" spans="1:13" ht="72.75" customHeight="1" x14ac:dyDescent="0.3">
      <c r="A23" s="68" t="s">
        <v>18</v>
      </c>
      <c r="B23" s="9" t="s">
        <v>128</v>
      </c>
      <c r="C23" s="10" t="s">
        <v>15</v>
      </c>
      <c r="D23" s="10" t="s">
        <v>12</v>
      </c>
      <c r="E23" s="10" t="s">
        <v>13</v>
      </c>
      <c r="F23" s="10" t="s">
        <v>16</v>
      </c>
      <c r="G23" s="10" t="s">
        <v>19</v>
      </c>
      <c r="H23" s="10" t="s">
        <v>13</v>
      </c>
      <c r="I23" s="10" t="s">
        <v>9</v>
      </c>
      <c r="J23" s="10" t="s">
        <v>17</v>
      </c>
      <c r="K23" s="69">
        <v>21383</v>
      </c>
      <c r="L23" s="70" t="s">
        <v>193</v>
      </c>
      <c r="M23" s="71">
        <v>24480</v>
      </c>
    </row>
    <row r="24" spans="1:13" ht="81.75" customHeight="1" x14ac:dyDescent="0.3">
      <c r="A24" s="68" t="s">
        <v>20</v>
      </c>
      <c r="B24" s="9" t="s">
        <v>21</v>
      </c>
      <c r="C24" s="10" t="s">
        <v>15</v>
      </c>
      <c r="D24" s="10" t="s">
        <v>12</v>
      </c>
      <c r="E24" s="10" t="s">
        <v>13</v>
      </c>
      <c r="F24" s="10" t="s">
        <v>16</v>
      </c>
      <c r="G24" s="10" t="s">
        <v>22</v>
      </c>
      <c r="H24" s="10" t="s">
        <v>13</v>
      </c>
      <c r="I24" s="10" t="s">
        <v>9</v>
      </c>
      <c r="J24" s="10" t="s">
        <v>17</v>
      </c>
      <c r="K24" s="69">
        <v>218</v>
      </c>
      <c r="L24" s="72" t="s">
        <v>194</v>
      </c>
      <c r="M24" s="71">
        <v>249</v>
      </c>
    </row>
    <row r="25" spans="1:13" ht="39.75" customHeight="1" x14ac:dyDescent="0.3">
      <c r="A25" s="68" t="s">
        <v>23</v>
      </c>
      <c r="B25" s="9" t="s">
        <v>24</v>
      </c>
      <c r="C25" s="10" t="s">
        <v>15</v>
      </c>
      <c r="D25" s="10" t="s">
        <v>12</v>
      </c>
      <c r="E25" s="10" t="s">
        <v>13</v>
      </c>
      <c r="F25" s="10" t="s">
        <v>16</v>
      </c>
      <c r="G25" s="10" t="s">
        <v>25</v>
      </c>
      <c r="H25" s="10" t="s">
        <v>13</v>
      </c>
      <c r="I25" s="10" t="s">
        <v>9</v>
      </c>
      <c r="J25" s="10" t="s">
        <v>17</v>
      </c>
      <c r="K25" s="69">
        <v>174</v>
      </c>
      <c r="L25" s="70" t="s">
        <v>195</v>
      </c>
      <c r="M25" s="71">
        <v>199</v>
      </c>
    </row>
    <row r="26" spans="1:13" ht="72" customHeight="1" x14ac:dyDescent="0.3">
      <c r="A26" s="68" t="s">
        <v>26</v>
      </c>
      <c r="B26" s="11" t="s">
        <v>27</v>
      </c>
      <c r="C26" s="10" t="s">
        <v>15</v>
      </c>
      <c r="D26" s="10" t="s">
        <v>12</v>
      </c>
      <c r="E26" s="10" t="s">
        <v>13</v>
      </c>
      <c r="F26" s="10" t="s">
        <v>16</v>
      </c>
      <c r="G26" s="10" t="s">
        <v>28</v>
      </c>
      <c r="H26" s="10" t="s">
        <v>13</v>
      </c>
      <c r="I26" s="10" t="s">
        <v>9</v>
      </c>
      <c r="J26" s="10" t="s">
        <v>17</v>
      </c>
      <c r="K26" s="69">
        <v>0</v>
      </c>
      <c r="L26" s="70" t="s">
        <v>156</v>
      </c>
      <c r="M26" s="71">
        <v>0</v>
      </c>
    </row>
    <row r="27" spans="1:13" ht="21.75" customHeight="1" x14ac:dyDescent="0.3">
      <c r="A27" s="67">
        <v>2</v>
      </c>
      <c r="B27" s="12" t="s">
        <v>29</v>
      </c>
      <c r="C27" s="3" t="s">
        <v>7</v>
      </c>
      <c r="D27" s="3" t="s">
        <v>12</v>
      </c>
      <c r="E27" s="3" t="s">
        <v>30</v>
      </c>
      <c r="F27" s="3" t="s">
        <v>16</v>
      </c>
      <c r="G27" s="3" t="s">
        <v>7</v>
      </c>
      <c r="H27" s="3" t="s">
        <v>13</v>
      </c>
      <c r="I27" s="3" t="s">
        <v>9</v>
      </c>
      <c r="J27" s="3" t="s">
        <v>17</v>
      </c>
      <c r="K27" s="66">
        <f>K28+K29+K30+K31</f>
        <v>5740.6399999999994</v>
      </c>
      <c r="L27" s="73">
        <f t="shared" ref="L27:M27" si="3">L28+L29+L30+L31</f>
        <v>5817.0400000000009</v>
      </c>
      <c r="M27" s="50">
        <f t="shared" si="3"/>
        <v>0</v>
      </c>
    </row>
    <row r="28" spans="1:13" ht="53.25" customHeight="1" x14ac:dyDescent="0.3">
      <c r="A28" s="74" t="s">
        <v>31</v>
      </c>
      <c r="B28" s="9" t="s">
        <v>32</v>
      </c>
      <c r="C28" s="10" t="s">
        <v>33</v>
      </c>
      <c r="D28" s="10" t="s">
        <v>12</v>
      </c>
      <c r="E28" s="10" t="s">
        <v>30</v>
      </c>
      <c r="F28" s="10" t="s">
        <v>16</v>
      </c>
      <c r="G28" s="10" t="s">
        <v>34</v>
      </c>
      <c r="H28" s="10" t="s">
        <v>13</v>
      </c>
      <c r="I28" s="10" t="s">
        <v>9</v>
      </c>
      <c r="J28" s="10" t="s">
        <v>17</v>
      </c>
      <c r="K28" s="69">
        <v>2568.35</v>
      </c>
      <c r="L28" s="70" t="s">
        <v>183</v>
      </c>
      <c r="M28" s="58">
        <v>0</v>
      </c>
    </row>
    <row r="29" spans="1:13" ht="72" customHeight="1" x14ac:dyDescent="0.3">
      <c r="A29" s="74" t="s">
        <v>35</v>
      </c>
      <c r="B29" s="9" t="s">
        <v>167</v>
      </c>
      <c r="C29" s="10" t="s">
        <v>33</v>
      </c>
      <c r="D29" s="10" t="s">
        <v>12</v>
      </c>
      <c r="E29" s="10" t="s">
        <v>30</v>
      </c>
      <c r="F29" s="10" t="s">
        <v>16</v>
      </c>
      <c r="G29" s="10" t="s">
        <v>36</v>
      </c>
      <c r="H29" s="10" t="s">
        <v>13</v>
      </c>
      <c r="I29" s="10" t="s">
        <v>9</v>
      </c>
      <c r="J29" s="10" t="s">
        <v>17</v>
      </c>
      <c r="K29" s="69">
        <v>14.39</v>
      </c>
      <c r="L29" s="70" t="s">
        <v>184</v>
      </c>
      <c r="M29" s="58">
        <v>0</v>
      </c>
    </row>
    <row r="30" spans="1:13" ht="53.25" customHeight="1" x14ac:dyDescent="0.3">
      <c r="A30" s="74" t="s">
        <v>37</v>
      </c>
      <c r="B30" s="9" t="s">
        <v>168</v>
      </c>
      <c r="C30" s="10" t="s">
        <v>33</v>
      </c>
      <c r="D30" s="10" t="s">
        <v>12</v>
      </c>
      <c r="E30" s="10" t="s">
        <v>30</v>
      </c>
      <c r="F30" s="10" t="s">
        <v>16</v>
      </c>
      <c r="G30" s="10" t="s">
        <v>38</v>
      </c>
      <c r="H30" s="10" t="s">
        <v>13</v>
      </c>
      <c r="I30" s="10" t="s">
        <v>9</v>
      </c>
      <c r="J30" s="10" t="s">
        <v>17</v>
      </c>
      <c r="K30" s="69">
        <v>3476.16</v>
      </c>
      <c r="L30" s="70" t="s">
        <v>185</v>
      </c>
      <c r="M30" s="58">
        <v>0</v>
      </c>
    </row>
    <row r="31" spans="1:13" ht="53.25" customHeight="1" x14ac:dyDescent="0.3">
      <c r="A31" s="74" t="s">
        <v>39</v>
      </c>
      <c r="B31" s="9" t="s">
        <v>169</v>
      </c>
      <c r="C31" s="10" t="s">
        <v>33</v>
      </c>
      <c r="D31" s="10" t="s">
        <v>12</v>
      </c>
      <c r="E31" s="10" t="s">
        <v>30</v>
      </c>
      <c r="F31" s="10" t="s">
        <v>16</v>
      </c>
      <c r="G31" s="10" t="s">
        <v>40</v>
      </c>
      <c r="H31" s="10" t="s">
        <v>13</v>
      </c>
      <c r="I31" s="10" t="s">
        <v>9</v>
      </c>
      <c r="J31" s="10" t="s">
        <v>17</v>
      </c>
      <c r="K31" s="69">
        <v>-318.26</v>
      </c>
      <c r="L31" s="70" t="s">
        <v>186</v>
      </c>
      <c r="M31" s="58">
        <v>0</v>
      </c>
    </row>
    <row r="32" spans="1:13" x14ac:dyDescent="0.3">
      <c r="A32" s="64">
        <v>3</v>
      </c>
      <c r="B32" s="8" t="s">
        <v>41</v>
      </c>
      <c r="C32" s="3" t="s">
        <v>7</v>
      </c>
      <c r="D32" s="3" t="s">
        <v>12</v>
      </c>
      <c r="E32" s="3" t="s">
        <v>42</v>
      </c>
      <c r="F32" s="3" t="s">
        <v>8</v>
      </c>
      <c r="G32" s="3" t="s">
        <v>7</v>
      </c>
      <c r="H32" s="3" t="s">
        <v>8</v>
      </c>
      <c r="I32" s="3" t="s">
        <v>9</v>
      </c>
      <c r="J32" s="3" t="s">
        <v>7</v>
      </c>
      <c r="K32" s="66">
        <f t="shared" ref="K32:M32" si="4">K33</f>
        <v>115</v>
      </c>
      <c r="L32" s="75" t="str">
        <f>L33</f>
        <v>125,00</v>
      </c>
      <c r="M32" s="66">
        <f t="shared" si="4"/>
        <v>145</v>
      </c>
    </row>
    <row r="33" spans="1:13" x14ac:dyDescent="0.3">
      <c r="A33" s="68" t="s">
        <v>43</v>
      </c>
      <c r="B33" s="13" t="s">
        <v>44</v>
      </c>
      <c r="C33" s="10" t="s">
        <v>15</v>
      </c>
      <c r="D33" s="10" t="s">
        <v>12</v>
      </c>
      <c r="E33" s="10" t="s">
        <v>42</v>
      </c>
      <c r="F33" s="10" t="s">
        <v>30</v>
      </c>
      <c r="G33" s="10" t="s">
        <v>19</v>
      </c>
      <c r="H33" s="10" t="s">
        <v>13</v>
      </c>
      <c r="I33" s="10" t="s">
        <v>9</v>
      </c>
      <c r="J33" s="10" t="s">
        <v>17</v>
      </c>
      <c r="K33" s="69">
        <v>115</v>
      </c>
      <c r="L33" s="70" t="s">
        <v>192</v>
      </c>
      <c r="M33" s="71">
        <v>145</v>
      </c>
    </row>
    <row r="34" spans="1:13" x14ac:dyDescent="0.3">
      <c r="A34" s="76">
        <v>4</v>
      </c>
      <c r="B34" s="8" t="s">
        <v>45</v>
      </c>
      <c r="C34" s="3" t="s">
        <v>7</v>
      </c>
      <c r="D34" s="3" t="s">
        <v>12</v>
      </c>
      <c r="E34" s="3" t="s">
        <v>46</v>
      </c>
      <c r="F34" s="3" t="s">
        <v>8</v>
      </c>
      <c r="G34" s="3" t="s">
        <v>7</v>
      </c>
      <c r="H34" s="3" t="s">
        <v>8</v>
      </c>
      <c r="I34" s="3" t="s">
        <v>9</v>
      </c>
      <c r="J34" s="3" t="s">
        <v>7</v>
      </c>
      <c r="K34" s="66">
        <f>K35+K36</f>
        <v>6938</v>
      </c>
      <c r="L34" s="77">
        <f t="shared" ref="L34:M34" si="5">L35+L36</f>
        <v>7038</v>
      </c>
      <c r="M34" s="66">
        <f t="shared" si="5"/>
        <v>7141</v>
      </c>
    </row>
    <row r="35" spans="1:13" x14ac:dyDescent="0.3">
      <c r="A35" s="68" t="s">
        <v>47</v>
      </c>
      <c r="B35" s="13" t="s">
        <v>48</v>
      </c>
      <c r="C35" s="10" t="s">
        <v>15</v>
      </c>
      <c r="D35" s="10" t="s">
        <v>12</v>
      </c>
      <c r="E35" s="10" t="s">
        <v>46</v>
      </c>
      <c r="F35" s="10" t="s">
        <v>13</v>
      </c>
      <c r="G35" s="10" t="s">
        <v>25</v>
      </c>
      <c r="H35" s="10" t="s">
        <v>49</v>
      </c>
      <c r="I35" s="10" t="s">
        <v>9</v>
      </c>
      <c r="J35" s="10" t="s">
        <v>17</v>
      </c>
      <c r="K35" s="69">
        <v>3092</v>
      </c>
      <c r="L35" s="70" t="s">
        <v>189</v>
      </c>
      <c r="M35" s="71">
        <v>3217</v>
      </c>
    </row>
    <row r="36" spans="1:13" x14ac:dyDescent="0.3">
      <c r="A36" s="68" t="s">
        <v>50</v>
      </c>
      <c r="B36" s="13" t="s">
        <v>51</v>
      </c>
      <c r="C36" s="10" t="s">
        <v>15</v>
      </c>
      <c r="D36" s="10" t="s">
        <v>12</v>
      </c>
      <c r="E36" s="10" t="s">
        <v>46</v>
      </c>
      <c r="F36" s="10" t="s">
        <v>46</v>
      </c>
      <c r="G36" s="10" t="s">
        <v>7</v>
      </c>
      <c r="H36" s="10" t="s">
        <v>8</v>
      </c>
      <c r="I36" s="10" t="s">
        <v>9</v>
      </c>
      <c r="J36" s="10" t="s">
        <v>7</v>
      </c>
      <c r="K36" s="69">
        <f>K37+K38</f>
        <v>3846</v>
      </c>
      <c r="L36" s="78">
        <f t="shared" ref="L36:M36" si="6">L37+L38</f>
        <v>3884</v>
      </c>
      <c r="M36" s="69">
        <f t="shared" si="6"/>
        <v>3924</v>
      </c>
    </row>
    <row r="37" spans="1:13" ht="42" customHeight="1" x14ac:dyDescent="0.3">
      <c r="A37" s="68" t="s">
        <v>152</v>
      </c>
      <c r="B37" s="5" t="s">
        <v>52</v>
      </c>
      <c r="C37" s="10" t="s">
        <v>15</v>
      </c>
      <c r="D37" s="10" t="s">
        <v>12</v>
      </c>
      <c r="E37" s="10" t="s">
        <v>46</v>
      </c>
      <c r="F37" s="10" t="s">
        <v>46</v>
      </c>
      <c r="G37" s="10" t="s">
        <v>53</v>
      </c>
      <c r="H37" s="10" t="s">
        <v>49</v>
      </c>
      <c r="I37" s="10" t="s">
        <v>9</v>
      </c>
      <c r="J37" s="10" t="s">
        <v>17</v>
      </c>
      <c r="K37" s="69">
        <v>1920</v>
      </c>
      <c r="L37" s="70" t="s">
        <v>187</v>
      </c>
      <c r="M37" s="71">
        <v>1959</v>
      </c>
    </row>
    <row r="38" spans="1:13" ht="39.75" customHeight="1" x14ac:dyDescent="0.3">
      <c r="A38" s="68" t="s">
        <v>153</v>
      </c>
      <c r="B38" s="14" t="s">
        <v>54</v>
      </c>
      <c r="C38" s="10" t="s">
        <v>15</v>
      </c>
      <c r="D38" s="10" t="s">
        <v>12</v>
      </c>
      <c r="E38" s="10" t="s">
        <v>46</v>
      </c>
      <c r="F38" s="10" t="s">
        <v>46</v>
      </c>
      <c r="G38" s="10" t="s">
        <v>55</v>
      </c>
      <c r="H38" s="10" t="s">
        <v>49</v>
      </c>
      <c r="I38" s="10" t="s">
        <v>9</v>
      </c>
      <c r="J38" s="10" t="s">
        <v>17</v>
      </c>
      <c r="K38" s="69">
        <v>1926</v>
      </c>
      <c r="L38" s="70" t="s">
        <v>188</v>
      </c>
      <c r="M38" s="71">
        <v>1965</v>
      </c>
    </row>
    <row r="39" spans="1:13" ht="18" customHeight="1" x14ac:dyDescent="0.3">
      <c r="A39" s="79">
        <v>5</v>
      </c>
      <c r="B39" s="15" t="s">
        <v>56</v>
      </c>
      <c r="C39" s="3" t="s">
        <v>7</v>
      </c>
      <c r="D39" s="3" t="s">
        <v>12</v>
      </c>
      <c r="E39" s="3" t="s">
        <v>57</v>
      </c>
      <c r="F39" s="3" t="s">
        <v>8</v>
      </c>
      <c r="G39" s="3" t="s">
        <v>7</v>
      </c>
      <c r="H39" s="3" t="s">
        <v>8</v>
      </c>
      <c r="I39" s="3" t="s">
        <v>9</v>
      </c>
      <c r="J39" s="3" t="s">
        <v>7</v>
      </c>
      <c r="K39" s="66">
        <f>K40</f>
        <v>157</v>
      </c>
      <c r="L39" s="66" t="str">
        <f t="shared" ref="L39:M39" si="7">L40</f>
        <v>160,00</v>
      </c>
      <c r="M39" s="66">
        <f t="shared" si="7"/>
        <v>162</v>
      </c>
    </row>
    <row r="40" spans="1:13" ht="63" customHeight="1" x14ac:dyDescent="0.3">
      <c r="A40" s="68" t="s">
        <v>60</v>
      </c>
      <c r="B40" s="43" t="s">
        <v>163</v>
      </c>
      <c r="C40" s="10" t="s">
        <v>127</v>
      </c>
      <c r="D40" s="10" t="s">
        <v>12</v>
      </c>
      <c r="E40" s="10" t="s">
        <v>57</v>
      </c>
      <c r="F40" s="10" t="s">
        <v>101</v>
      </c>
      <c r="G40" s="10" t="s">
        <v>161</v>
      </c>
      <c r="H40" s="10" t="s">
        <v>13</v>
      </c>
      <c r="I40" s="10" t="s">
        <v>9</v>
      </c>
      <c r="J40" s="10" t="s">
        <v>17</v>
      </c>
      <c r="K40" s="69">
        <v>157</v>
      </c>
      <c r="L40" s="70" t="s">
        <v>162</v>
      </c>
      <c r="M40" s="71">
        <v>162</v>
      </c>
    </row>
    <row r="41" spans="1:13" ht="33" customHeight="1" x14ac:dyDescent="0.3">
      <c r="A41" s="64" t="s">
        <v>157</v>
      </c>
      <c r="B41" s="16" t="s">
        <v>58</v>
      </c>
      <c r="C41" s="3" t="s">
        <v>7</v>
      </c>
      <c r="D41" s="3" t="s">
        <v>12</v>
      </c>
      <c r="E41" s="3" t="s">
        <v>59</v>
      </c>
      <c r="F41" s="3" t="s">
        <v>8</v>
      </c>
      <c r="G41" s="3" t="s">
        <v>7</v>
      </c>
      <c r="H41" s="3" t="s">
        <v>8</v>
      </c>
      <c r="I41" s="3" t="s">
        <v>9</v>
      </c>
      <c r="J41" s="3" t="s">
        <v>7</v>
      </c>
      <c r="K41" s="66">
        <f>K43+K44+K45+K46</f>
        <v>2834</v>
      </c>
      <c r="L41" s="77">
        <f t="shared" ref="L41:M41" si="8">L43+L44+L45+L46</f>
        <v>2927</v>
      </c>
      <c r="M41" s="66">
        <f t="shared" si="8"/>
        <v>3024</v>
      </c>
    </row>
    <row r="42" spans="1:13" ht="1.5" hidden="1" customHeight="1" x14ac:dyDescent="0.3">
      <c r="A42" s="80" t="s">
        <v>60</v>
      </c>
      <c r="B42" s="17" t="s">
        <v>61</v>
      </c>
      <c r="C42" s="18" t="s">
        <v>7</v>
      </c>
      <c r="D42" s="18">
        <v>1</v>
      </c>
      <c r="E42" s="18">
        <v>11</v>
      </c>
      <c r="F42" s="18" t="s">
        <v>42</v>
      </c>
      <c r="G42" s="18" t="s">
        <v>7</v>
      </c>
      <c r="H42" s="18" t="s">
        <v>8</v>
      </c>
      <c r="I42" s="18" t="s">
        <v>9</v>
      </c>
      <c r="J42" s="18" t="s">
        <v>62</v>
      </c>
      <c r="K42" s="81">
        <f>K43</f>
        <v>980</v>
      </c>
      <c r="L42" s="82"/>
      <c r="M42" s="71"/>
    </row>
    <row r="43" spans="1:13" ht="62.25" customHeight="1" x14ac:dyDescent="0.3">
      <c r="A43" s="68" t="s">
        <v>84</v>
      </c>
      <c r="B43" s="5" t="s">
        <v>63</v>
      </c>
      <c r="C43" s="1" t="s">
        <v>64</v>
      </c>
      <c r="D43" s="10" t="s">
        <v>12</v>
      </c>
      <c r="E43" s="10" t="s">
        <v>59</v>
      </c>
      <c r="F43" s="10" t="s">
        <v>42</v>
      </c>
      <c r="G43" s="1" t="s">
        <v>65</v>
      </c>
      <c r="H43" s="1" t="s">
        <v>49</v>
      </c>
      <c r="I43" s="10" t="s">
        <v>9</v>
      </c>
      <c r="J43" s="10" t="s">
        <v>62</v>
      </c>
      <c r="K43" s="69">
        <v>980</v>
      </c>
      <c r="L43" s="83">
        <v>980</v>
      </c>
      <c r="M43" s="71">
        <v>980</v>
      </c>
    </row>
    <row r="44" spans="1:13" ht="64.5" hidden="1" customHeight="1" x14ac:dyDescent="0.3">
      <c r="A44" s="68" t="s">
        <v>66</v>
      </c>
      <c r="B44" s="5" t="s">
        <v>67</v>
      </c>
      <c r="C44" s="1" t="s">
        <v>68</v>
      </c>
      <c r="D44" s="1" t="s">
        <v>12</v>
      </c>
      <c r="E44" s="1" t="s">
        <v>59</v>
      </c>
      <c r="F44" s="1" t="s">
        <v>42</v>
      </c>
      <c r="G44" s="1" t="s">
        <v>69</v>
      </c>
      <c r="H44" s="1" t="s">
        <v>49</v>
      </c>
      <c r="I44" s="1" t="s">
        <v>9</v>
      </c>
      <c r="J44" s="1" t="s">
        <v>62</v>
      </c>
      <c r="K44" s="69"/>
      <c r="L44" s="82"/>
      <c r="M44" s="71"/>
    </row>
    <row r="45" spans="1:13" ht="32.25" hidden="1" customHeight="1" x14ac:dyDescent="0.3">
      <c r="A45" s="68" t="s">
        <v>105</v>
      </c>
      <c r="B45" s="19" t="s">
        <v>70</v>
      </c>
      <c r="C45" s="2" t="s">
        <v>127</v>
      </c>
      <c r="D45" s="2" t="s">
        <v>12</v>
      </c>
      <c r="E45" s="2" t="s">
        <v>59</v>
      </c>
      <c r="F45" s="2" t="s">
        <v>42</v>
      </c>
      <c r="G45" s="2" t="s">
        <v>71</v>
      </c>
      <c r="H45" s="2" t="s">
        <v>49</v>
      </c>
      <c r="I45" s="2" t="s">
        <v>9</v>
      </c>
      <c r="J45" s="2" t="s">
        <v>62</v>
      </c>
      <c r="K45" s="84"/>
      <c r="L45" s="85"/>
      <c r="M45" s="71"/>
    </row>
    <row r="46" spans="1:13" ht="63" customHeight="1" x14ac:dyDescent="0.3">
      <c r="A46" s="68" t="s">
        <v>158</v>
      </c>
      <c r="B46" s="20" t="s">
        <v>72</v>
      </c>
      <c r="C46" s="2" t="s">
        <v>127</v>
      </c>
      <c r="D46" s="2" t="s">
        <v>12</v>
      </c>
      <c r="E46" s="2" t="s">
        <v>59</v>
      </c>
      <c r="F46" s="2" t="s">
        <v>73</v>
      </c>
      <c r="G46" s="2" t="s">
        <v>74</v>
      </c>
      <c r="H46" s="2" t="s">
        <v>49</v>
      </c>
      <c r="I46" s="2" t="s">
        <v>9</v>
      </c>
      <c r="J46" s="2" t="s">
        <v>62</v>
      </c>
      <c r="K46" s="84">
        <v>1854</v>
      </c>
      <c r="L46" s="85">
        <v>1947</v>
      </c>
      <c r="M46" s="71">
        <v>2044</v>
      </c>
    </row>
    <row r="47" spans="1:13" ht="37.5" hidden="1" customHeight="1" x14ac:dyDescent="0.3">
      <c r="A47" s="68" t="s">
        <v>159</v>
      </c>
      <c r="B47" s="21" t="s">
        <v>75</v>
      </c>
      <c r="C47" s="22" t="s">
        <v>7</v>
      </c>
      <c r="D47" s="22" t="s">
        <v>12</v>
      </c>
      <c r="E47" s="22" t="s">
        <v>49</v>
      </c>
      <c r="F47" s="22" t="s">
        <v>8</v>
      </c>
      <c r="G47" s="22" t="s">
        <v>8</v>
      </c>
      <c r="H47" s="22" t="s">
        <v>8</v>
      </c>
      <c r="I47" s="22" t="s">
        <v>9</v>
      </c>
      <c r="J47" s="22" t="s">
        <v>76</v>
      </c>
      <c r="K47" s="84">
        <f>K49</f>
        <v>0</v>
      </c>
      <c r="L47" s="84" t="str">
        <f t="shared" ref="L47:M47" si="9">L49</f>
        <v>0</v>
      </c>
      <c r="M47" s="84">
        <f t="shared" si="9"/>
        <v>0</v>
      </c>
    </row>
    <row r="48" spans="1:13" ht="36" hidden="1" customHeight="1" x14ac:dyDescent="0.3">
      <c r="A48" s="68"/>
      <c r="B48" s="19" t="s">
        <v>77</v>
      </c>
      <c r="C48" s="2" t="s">
        <v>7</v>
      </c>
      <c r="D48" s="2" t="s">
        <v>12</v>
      </c>
      <c r="E48" s="2" t="s">
        <v>49</v>
      </c>
      <c r="F48" s="2" t="s">
        <v>16</v>
      </c>
      <c r="G48" s="2" t="s">
        <v>78</v>
      </c>
      <c r="H48" s="2" t="s">
        <v>49</v>
      </c>
      <c r="I48" s="2" t="s">
        <v>9</v>
      </c>
      <c r="J48" s="2" t="s">
        <v>76</v>
      </c>
      <c r="K48" s="84">
        <v>0</v>
      </c>
      <c r="L48" s="86"/>
      <c r="M48" s="58"/>
    </row>
    <row r="49" spans="1:13" ht="31.5" hidden="1" customHeight="1" x14ac:dyDescent="0.3">
      <c r="A49" s="68" t="s">
        <v>160</v>
      </c>
      <c r="B49" s="20" t="s">
        <v>79</v>
      </c>
      <c r="C49" s="2" t="s">
        <v>127</v>
      </c>
      <c r="D49" s="2" t="s">
        <v>12</v>
      </c>
      <c r="E49" s="2" t="s">
        <v>49</v>
      </c>
      <c r="F49" s="2" t="s">
        <v>16</v>
      </c>
      <c r="G49" s="2" t="s">
        <v>174</v>
      </c>
      <c r="H49" s="2" t="s">
        <v>49</v>
      </c>
      <c r="I49" s="2" t="s">
        <v>9</v>
      </c>
      <c r="J49" s="2" t="s">
        <v>76</v>
      </c>
      <c r="K49" s="84">
        <v>0</v>
      </c>
      <c r="L49" s="86" t="s">
        <v>108</v>
      </c>
      <c r="M49" s="58">
        <v>0</v>
      </c>
    </row>
    <row r="50" spans="1:13" ht="20.25" hidden="1" customHeight="1" x14ac:dyDescent="0.3">
      <c r="A50" s="76" t="s">
        <v>80</v>
      </c>
      <c r="B50" s="23" t="s">
        <v>81</v>
      </c>
      <c r="C50" s="22" t="s">
        <v>7</v>
      </c>
      <c r="D50" s="22" t="s">
        <v>12</v>
      </c>
      <c r="E50" s="22" t="s">
        <v>82</v>
      </c>
      <c r="F50" s="22" t="s">
        <v>8</v>
      </c>
      <c r="G50" s="22" t="s">
        <v>8</v>
      </c>
      <c r="H50" s="22" t="s">
        <v>8</v>
      </c>
      <c r="I50" s="22" t="s">
        <v>9</v>
      </c>
      <c r="J50" s="22" t="s">
        <v>83</v>
      </c>
      <c r="K50" s="87">
        <f>K51</f>
        <v>0</v>
      </c>
      <c r="L50" s="88" t="str">
        <f t="shared" ref="L50:M50" si="10">L51</f>
        <v>0</v>
      </c>
      <c r="M50" s="89">
        <f t="shared" si="10"/>
        <v>0</v>
      </c>
    </row>
    <row r="51" spans="1:13" ht="132.75" hidden="1" customHeight="1" x14ac:dyDescent="0.3">
      <c r="A51" s="68" t="s">
        <v>84</v>
      </c>
      <c r="B51" s="42" t="s">
        <v>142</v>
      </c>
      <c r="C51" s="24" t="s">
        <v>127</v>
      </c>
      <c r="D51" s="24" t="s">
        <v>12</v>
      </c>
      <c r="E51" s="24" t="s">
        <v>82</v>
      </c>
      <c r="F51" s="24" t="s">
        <v>143</v>
      </c>
      <c r="G51" s="24" t="s">
        <v>144</v>
      </c>
      <c r="H51" s="24" t="s">
        <v>49</v>
      </c>
      <c r="I51" s="24" t="s">
        <v>9</v>
      </c>
      <c r="J51" s="24" t="s">
        <v>83</v>
      </c>
      <c r="K51" s="84">
        <v>0</v>
      </c>
      <c r="L51" s="86" t="s">
        <v>108</v>
      </c>
      <c r="M51" s="58">
        <v>0</v>
      </c>
    </row>
    <row r="52" spans="1:13" ht="23.25" customHeight="1" x14ac:dyDescent="0.3">
      <c r="A52" s="76" t="s">
        <v>159</v>
      </c>
      <c r="B52" s="25" t="s">
        <v>85</v>
      </c>
      <c r="C52" s="3" t="s">
        <v>7</v>
      </c>
      <c r="D52" s="3" t="s">
        <v>12</v>
      </c>
      <c r="E52" s="3" t="s">
        <v>86</v>
      </c>
      <c r="F52" s="3" t="s">
        <v>8</v>
      </c>
      <c r="G52" s="3" t="s">
        <v>7</v>
      </c>
      <c r="H52" s="26" t="s">
        <v>49</v>
      </c>
      <c r="I52" s="3" t="s">
        <v>9</v>
      </c>
      <c r="J52" s="3" t="s">
        <v>7</v>
      </c>
      <c r="K52" s="66">
        <f>K53+K54</f>
        <v>355</v>
      </c>
      <c r="L52" s="77">
        <f t="shared" ref="L52:M52" si="11">L53+L54</f>
        <v>365</v>
      </c>
      <c r="M52" s="66">
        <f t="shared" si="11"/>
        <v>375</v>
      </c>
    </row>
    <row r="53" spans="1:13" ht="35.25" customHeight="1" x14ac:dyDescent="0.3">
      <c r="A53" s="68" t="s">
        <v>160</v>
      </c>
      <c r="B53" s="27" t="s">
        <v>87</v>
      </c>
      <c r="C53" s="10" t="s">
        <v>64</v>
      </c>
      <c r="D53" s="10" t="s">
        <v>12</v>
      </c>
      <c r="E53" s="10" t="s">
        <v>86</v>
      </c>
      <c r="F53" s="10" t="s">
        <v>46</v>
      </c>
      <c r="G53" s="10" t="s">
        <v>65</v>
      </c>
      <c r="H53" s="10" t="s">
        <v>49</v>
      </c>
      <c r="I53" s="10" t="s">
        <v>9</v>
      </c>
      <c r="J53" s="10" t="s">
        <v>88</v>
      </c>
      <c r="K53" s="69">
        <v>105</v>
      </c>
      <c r="L53" s="82">
        <v>115</v>
      </c>
      <c r="M53" s="71">
        <v>125</v>
      </c>
    </row>
    <row r="54" spans="1:13" ht="51" customHeight="1" x14ac:dyDescent="0.3">
      <c r="A54" s="68" t="s">
        <v>196</v>
      </c>
      <c r="B54" s="28" t="s">
        <v>164</v>
      </c>
      <c r="C54" s="10" t="s">
        <v>127</v>
      </c>
      <c r="D54" s="10" t="s">
        <v>12</v>
      </c>
      <c r="E54" s="10" t="s">
        <v>86</v>
      </c>
      <c r="F54" s="10" t="s">
        <v>46</v>
      </c>
      <c r="G54" s="10" t="s">
        <v>165</v>
      </c>
      <c r="H54" s="10" t="s">
        <v>49</v>
      </c>
      <c r="I54" s="10" t="s">
        <v>9</v>
      </c>
      <c r="J54" s="10" t="s">
        <v>88</v>
      </c>
      <c r="K54" s="69">
        <v>250</v>
      </c>
      <c r="L54" s="82">
        <v>250</v>
      </c>
      <c r="M54" s="71">
        <v>250</v>
      </c>
    </row>
    <row r="55" spans="1:13" x14ac:dyDescent="0.3">
      <c r="A55" s="76" t="s">
        <v>89</v>
      </c>
      <c r="B55" s="29" t="s">
        <v>90</v>
      </c>
      <c r="C55" s="3" t="s">
        <v>7</v>
      </c>
      <c r="D55" s="3" t="s">
        <v>91</v>
      </c>
      <c r="E55" s="3" t="s">
        <v>8</v>
      </c>
      <c r="F55" s="3" t="s">
        <v>8</v>
      </c>
      <c r="G55" s="3" t="s">
        <v>7</v>
      </c>
      <c r="H55" s="3" t="s">
        <v>8</v>
      </c>
      <c r="I55" s="3" t="s">
        <v>9</v>
      </c>
      <c r="J55" s="3" t="s">
        <v>7</v>
      </c>
      <c r="K55" s="66">
        <f>K56+K78</f>
        <v>19400.277000000002</v>
      </c>
      <c r="L55" s="66">
        <f t="shared" ref="L55:M55" si="12">L56+L78</f>
        <v>3555.5309999999999</v>
      </c>
      <c r="M55" s="66">
        <f t="shared" si="12"/>
        <v>0</v>
      </c>
    </row>
    <row r="56" spans="1:13" x14ac:dyDescent="0.3">
      <c r="A56" s="90"/>
      <c r="B56" s="8" t="s">
        <v>92</v>
      </c>
      <c r="C56" s="3" t="s">
        <v>7</v>
      </c>
      <c r="D56" s="3" t="s">
        <v>91</v>
      </c>
      <c r="E56" s="3" t="s">
        <v>16</v>
      </c>
      <c r="F56" s="3" t="s">
        <v>8</v>
      </c>
      <c r="G56" s="3" t="s">
        <v>7</v>
      </c>
      <c r="H56" s="3" t="s">
        <v>8</v>
      </c>
      <c r="I56" s="3" t="s">
        <v>9</v>
      </c>
      <c r="J56" s="3" t="s">
        <v>7</v>
      </c>
      <c r="K56" s="66">
        <f>K57+K62+K71</f>
        <v>19400.277000000002</v>
      </c>
      <c r="L56" s="66">
        <f>L57+L62+L71</f>
        <v>3555.5309999999999</v>
      </c>
      <c r="M56" s="66">
        <f>M57+M62+M71</f>
        <v>0</v>
      </c>
    </row>
    <row r="57" spans="1:13" x14ac:dyDescent="0.3">
      <c r="A57" s="76" t="s">
        <v>10</v>
      </c>
      <c r="B57" s="8" t="s">
        <v>93</v>
      </c>
      <c r="C57" s="3" t="s">
        <v>7</v>
      </c>
      <c r="D57" s="3" t="s">
        <v>91</v>
      </c>
      <c r="E57" s="3" t="s">
        <v>16</v>
      </c>
      <c r="F57" s="3" t="s">
        <v>13</v>
      </c>
      <c r="G57" s="3" t="s">
        <v>7</v>
      </c>
      <c r="H57" s="3" t="s">
        <v>8</v>
      </c>
      <c r="I57" s="3" t="s">
        <v>9</v>
      </c>
      <c r="J57" s="3" t="s">
        <v>109</v>
      </c>
      <c r="K57" s="66">
        <f>K58</f>
        <v>60</v>
      </c>
      <c r="L57" s="66">
        <f>L58</f>
        <v>36</v>
      </c>
      <c r="M57" s="66">
        <f t="shared" ref="M57" si="13">M58</f>
        <v>0</v>
      </c>
    </row>
    <row r="58" spans="1:13" ht="24.75" customHeight="1" x14ac:dyDescent="0.3">
      <c r="A58" s="68" t="s">
        <v>20</v>
      </c>
      <c r="B58" s="5" t="s">
        <v>94</v>
      </c>
      <c r="C58" s="1" t="s">
        <v>127</v>
      </c>
      <c r="D58" s="10" t="s">
        <v>91</v>
      </c>
      <c r="E58" s="10" t="s">
        <v>16</v>
      </c>
      <c r="F58" s="10" t="s">
        <v>132</v>
      </c>
      <c r="G58" s="10" t="s">
        <v>95</v>
      </c>
      <c r="H58" s="1" t="s">
        <v>49</v>
      </c>
      <c r="I58" s="10" t="s">
        <v>9</v>
      </c>
      <c r="J58" s="10" t="s">
        <v>109</v>
      </c>
      <c r="K58" s="69">
        <v>60</v>
      </c>
      <c r="L58" s="82">
        <v>36</v>
      </c>
      <c r="M58" s="71">
        <v>0</v>
      </c>
    </row>
    <row r="59" spans="1:13" hidden="1" x14ac:dyDescent="0.3">
      <c r="A59" s="76" t="s">
        <v>12</v>
      </c>
      <c r="B59" s="8" t="s">
        <v>96</v>
      </c>
      <c r="C59" s="3" t="s">
        <v>7</v>
      </c>
      <c r="D59" s="3" t="s">
        <v>91</v>
      </c>
      <c r="E59" s="3" t="s">
        <v>16</v>
      </c>
      <c r="F59" s="3" t="s">
        <v>122</v>
      </c>
      <c r="G59" s="3" t="s">
        <v>7</v>
      </c>
      <c r="H59" s="3" t="s">
        <v>8</v>
      </c>
      <c r="I59" s="3" t="s">
        <v>9</v>
      </c>
      <c r="J59" s="3" t="s">
        <v>109</v>
      </c>
      <c r="K59" s="66">
        <f>K60+K61</f>
        <v>0</v>
      </c>
      <c r="L59" s="75">
        <f t="shared" ref="L59:M59" si="14">L60+L61</f>
        <v>0</v>
      </c>
      <c r="M59" s="65">
        <f t="shared" si="14"/>
        <v>0</v>
      </c>
    </row>
    <row r="60" spans="1:13" hidden="1" x14ac:dyDescent="0.3">
      <c r="A60" s="68" t="s">
        <v>18</v>
      </c>
      <c r="B60" s="5" t="s">
        <v>97</v>
      </c>
      <c r="C60" s="1" t="s">
        <v>127</v>
      </c>
      <c r="D60" s="1" t="s">
        <v>91</v>
      </c>
      <c r="E60" s="1" t="s">
        <v>16</v>
      </c>
      <c r="F60" s="1" t="s">
        <v>120</v>
      </c>
      <c r="G60" s="1" t="s">
        <v>121</v>
      </c>
      <c r="H60" s="1" t="s">
        <v>49</v>
      </c>
      <c r="I60" s="1" t="s">
        <v>9</v>
      </c>
      <c r="J60" s="1" t="s">
        <v>109</v>
      </c>
      <c r="K60" s="71">
        <v>0</v>
      </c>
      <c r="L60" s="70"/>
      <c r="M60" s="58"/>
    </row>
    <row r="61" spans="1:13" ht="54" hidden="1" customHeight="1" x14ac:dyDescent="0.3">
      <c r="A61" s="91" t="s">
        <v>20</v>
      </c>
      <c r="B61" s="5" t="s">
        <v>98</v>
      </c>
      <c r="C61" s="30" t="s">
        <v>127</v>
      </c>
      <c r="D61" s="4" t="s">
        <v>91</v>
      </c>
      <c r="E61" s="4" t="s">
        <v>16</v>
      </c>
      <c r="F61" s="4" t="s">
        <v>122</v>
      </c>
      <c r="G61" s="4" t="s">
        <v>99</v>
      </c>
      <c r="H61" s="4" t="s">
        <v>49</v>
      </c>
      <c r="I61" s="4" t="s">
        <v>9</v>
      </c>
      <c r="J61" s="4" t="s">
        <v>109</v>
      </c>
      <c r="K61" s="92" t="s">
        <v>108</v>
      </c>
      <c r="L61" s="70"/>
      <c r="M61" s="58"/>
    </row>
    <row r="62" spans="1:13" ht="19.5" customHeight="1" x14ac:dyDescent="0.3">
      <c r="A62" s="68" t="s">
        <v>91</v>
      </c>
      <c r="B62" s="15" t="s">
        <v>100</v>
      </c>
      <c r="C62" s="31" t="s">
        <v>7</v>
      </c>
      <c r="D62" s="31" t="s">
        <v>91</v>
      </c>
      <c r="E62" s="31" t="s">
        <v>16</v>
      </c>
      <c r="F62" s="31" t="s">
        <v>124</v>
      </c>
      <c r="G62" s="31" t="s">
        <v>7</v>
      </c>
      <c r="H62" s="31" t="s">
        <v>49</v>
      </c>
      <c r="I62" s="31" t="s">
        <v>9</v>
      </c>
      <c r="J62" s="31" t="s">
        <v>109</v>
      </c>
      <c r="K62" s="66">
        <f>K64+K65+K66+K67+K68+K69+K63+K70</f>
        <v>19340.277000000002</v>
      </c>
      <c r="L62" s="66">
        <f t="shared" ref="L62:M62" si="15">L64+L65+L66+L67+L68+L69+L63</f>
        <v>3519.5309999999999</v>
      </c>
      <c r="M62" s="66">
        <f t="shared" si="15"/>
        <v>0</v>
      </c>
    </row>
    <row r="63" spans="1:13" ht="72.75" customHeight="1" x14ac:dyDescent="0.3">
      <c r="A63" s="68" t="s">
        <v>31</v>
      </c>
      <c r="B63" s="19" t="s">
        <v>133</v>
      </c>
      <c r="C63" s="36" t="s">
        <v>127</v>
      </c>
      <c r="D63" s="36" t="s">
        <v>91</v>
      </c>
      <c r="E63" s="36" t="s">
        <v>16</v>
      </c>
      <c r="F63" s="36" t="s">
        <v>124</v>
      </c>
      <c r="G63" s="36" t="s">
        <v>131</v>
      </c>
      <c r="H63" s="36" t="s">
        <v>49</v>
      </c>
      <c r="I63" s="36" t="s">
        <v>9</v>
      </c>
      <c r="J63" s="36" t="s">
        <v>109</v>
      </c>
      <c r="K63" s="93">
        <v>53</v>
      </c>
      <c r="L63" s="70" t="s">
        <v>108</v>
      </c>
      <c r="M63" s="58">
        <v>0</v>
      </c>
    </row>
    <row r="64" spans="1:13" ht="63.75" customHeight="1" x14ac:dyDescent="0.3">
      <c r="A64" s="68" t="s">
        <v>35</v>
      </c>
      <c r="B64" s="19" t="s">
        <v>134</v>
      </c>
      <c r="C64" s="37" t="s">
        <v>127</v>
      </c>
      <c r="D64" s="37" t="s">
        <v>91</v>
      </c>
      <c r="E64" s="37" t="s">
        <v>16</v>
      </c>
      <c r="F64" s="37" t="s">
        <v>124</v>
      </c>
      <c r="G64" s="37" t="s">
        <v>130</v>
      </c>
      <c r="H64" s="37" t="s">
        <v>49</v>
      </c>
      <c r="I64" s="37" t="s">
        <v>9</v>
      </c>
      <c r="J64" s="37" t="s">
        <v>109</v>
      </c>
      <c r="K64" s="94">
        <v>5249.5</v>
      </c>
      <c r="L64" s="70" t="s">
        <v>108</v>
      </c>
      <c r="M64" s="58">
        <v>0</v>
      </c>
    </row>
    <row r="65" spans="1:13" ht="64.5" hidden="1" customHeight="1" x14ac:dyDescent="0.3">
      <c r="A65" s="68" t="s">
        <v>37</v>
      </c>
      <c r="B65" s="19" t="s">
        <v>135</v>
      </c>
      <c r="C65" s="6" t="s">
        <v>127</v>
      </c>
      <c r="D65" s="6" t="s">
        <v>91</v>
      </c>
      <c r="E65" s="6" t="s">
        <v>16</v>
      </c>
      <c r="F65" s="6" t="s">
        <v>123</v>
      </c>
      <c r="G65" s="6" t="s">
        <v>78</v>
      </c>
      <c r="H65" s="6" t="s">
        <v>49</v>
      </c>
      <c r="I65" s="6" t="s">
        <v>9</v>
      </c>
      <c r="J65" s="6" t="s">
        <v>109</v>
      </c>
      <c r="K65" s="94">
        <v>0</v>
      </c>
      <c r="L65" s="70" t="s">
        <v>108</v>
      </c>
      <c r="M65" s="58">
        <v>0</v>
      </c>
    </row>
    <row r="66" spans="1:13" ht="33" customHeight="1" x14ac:dyDescent="0.3">
      <c r="A66" s="68" t="s">
        <v>37</v>
      </c>
      <c r="B66" s="5" t="s">
        <v>150</v>
      </c>
      <c r="C66" s="6" t="s">
        <v>127</v>
      </c>
      <c r="D66" s="6" t="s">
        <v>91</v>
      </c>
      <c r="E66" s="6" t="s">
        <v>16</v>
      </c>
      <c r="F66" s="6" t="s">
        <v>125</v>
      </c>
      <c r="G66" s="6" t="s">
        <v>126</v>
      </c>
      <c r="H66" s="6" t="s">
        <v>49</v>
      </c>
      <c r="I66" s="6" t="s">
        <v>9</v>
      </c>
      <c r="J66" s="6" t="s">
        <v>109</v>
      </c>
      <c r="K66" s="82">
        <v>3167.5770000000002</v>
      </c>
      <c r="L66" s="71">
        <v>3519.5309999999999</v>
      </c>
      <c r="M66" s="71">
        <v>0</v>
      </c>
    </row>
    <row r="67" spans="1:13" ht="77.25" hidden="1" customHeight="1" x14ac:dyDescent="0.3">
      <c r="A67" s="68" t="s">
        <v>166</v>
      </c>
      <c r="B67" s="38" t="s">
        <v>151</v>
      </c>
      <c r="C67" s="6" t="s">
        <v>127</v>
      </c>
      <c r="D67" s="6" t="s">
        <v>91</v>
      </c>
      <c r="E67" s="6" t="s">
        <v>16</v>
      </c>
      <c r="F67" s="6" t="s">
        <v>124</v>
      </c>
      <c r="G67" s="6" t="s">
        <v>136</v>
      </c>
      <c r="H67" s="6" t="s">
        <v>49</v>
      </c>
      <c r="I67" s="6" t="s">
        <v>9</v>
      </c>
      <c r="J67" s="6" t="s">
        <v>109</v>
      </c>
      <c r="K67" s="94">
        <v>0</v>
      </c>
      <c r="L67" s="70" t="s">
        <v>108</v>
      </c>
      <c r="M67" s="58">
        <v>0</v>
      </c>
    </row>
    <row r="68" spans="1:13" ht="66" customHeight="1" x14ac:dyDescent="0.3">
      <c r="A68" s="68" t="s">
        <v>39</v>
      </c>
      <c r="B68" s="19" t="s">
        <v>170</v>
      </c>
      <c r="C68" s="6" t="s">
        <v>127</v>
      </c>
      <c r="D68" s="6" t="s">
        <v>91</v>
      </c>
      <c r="E68" s="6" t="s">
        <v>16</v>
      </c>
      <c r="F68" s="6" t="s">
        <v>190</v>
      </c>
      <c r="G68" s="6" t="s">
        <v>191</v>
      </c>
      <c r="H68" s="6" t="s">
        <v>49</v>
      </c>
      <c r="I68" s="6" t="s">
        <v>9</v>
      </c>
      <c r="J68" s="6" t="s">
        <v>109</v>
      </c>
      <c r="K68" s="94">
        <v>10870.2</v>
      </c>
      <c r="L68" s="70" t="s">
        <v>108</v>
      </c>
      <c r="M68" s="58">
        <v>0</v>
      </c>
    </row>
    <row r="69" spans="1:13" ht="39" hidden="1" customHeight="1" x14ac:dyDescent="0.3">
      <c r="A69" s="68" t="s">
        <v>129</v>
      </c>
      <c r="B69" s="39" t="s">
        <v>171</v>
      </c>
      <c r="C69" s="6" t="s">
        <v>127</v>
      </c>
      <c r="D69" s="6" t="s">
        <v>91</v>
      </c>
      <c r="E69" s="6" t="s">
        <v>16</v>
      </c>
      <c r="F69" s="6" t="s">
        <v>123</v>
      </c>
      <c r="G69" s="6" t="s">
        <v>78</v>
      </c>
      <c r="H69" s="6" t="s">
        <v>49</v>
      </c>
      <c r="I69" s="6" t="s">
        <v>9</v>
      </c>
      <c r="J69" s="6" t="s">
        <v>109</v>
      </c>
      <c r="K69" s="94">
        <v>0</v>
      </c>
      <c r="L69" s="70" t="s">
        <v>156</v>
      </c>
      <c r="M69" s="71">
        <v>0</v>
      </c>
    </row>
    <row r="70" spans="1:13" ht="33" hidden="1" customHeight="1" x14ac:dyDescent="0.3">
      <c r="A70" s="68" t="s">
        <v>172</v>
      </c>
      <c r="B70" s="39" t="s">
        <v>179</v>
      </c>
      <c r="C70" s="6" t="s">
        <v>127</v>
      </c>
      <c r="D70" s="6" t="s">
        <v>91</v>
      </c>
      <c r="E70" s="6" t="s">
        <v>16</v>
      </c>
      <c r="F70" s="6" t="s">
        <v>123</v>
      </c>
      <c r="G70" s="6" t="s">
        <v>78</v>
      </c>
      <c r="H70" s="6" t="s">
        <v>49</v>
      </c>
      <c r="I70" s="6" t="s">
        <v>9</v>
      </c>
      <c r="J70" s="6" t="s">
        <v>109</v>
      </c>
      <c r="K70" s="94">
        <f>2500-2500</f>
        <v>0</v>
      </c>
      <c r="L70" s="70" t="s">
        <v>156</v>
      </c>
      <c r="M70" s="71">
        <v>0</v>
      </c>
    </row>
    <row r="71" spans="1:13" ht="27.75" hidden="1" customHeight="1" x14ac:dyDescent="0.3">
      <c r="A71" s="95" t="s">
        <v>106</v>
      </c>
      <c r="B71" s="40" t="s">
        <v>138</v>
      </c>
      <c r="C71" s="41" t="s">
        <v>7</v>
      </c>
      <c r="D71" s="41" t="s">
        <v>91</v>
      </c>
      <c r="E71" s="41" t="s">
        <v>16</v>
      </c>
      <c r="F71" s="41" t="s">
        <v>107</v>
      </c>
      <c r="G71" s="41" t="s">
        <v>7</v>
      </c>
      <c r="H71" s="41" t="s">
        <v>8</v>
      </c>
      <c r="I71" s="41" t="s">
        <v>9</v>
      </c>
      <c r="J71" s="41" t="s">
        <v>109</v>
      </c>
      <c r="K71" s="96">
        <f>K72+K74+K73+K75+K76+K77</f>
        <v>0</v>
      </c>
      <c r="L71" s="96">
        <f t="shared" ref="L71:M71" si="16">L72+L74+L73+L75</f>
        <v>0</v>
      </c>
      <c r="M71" s="96">
        <f t="shared" si="16"/>
        <v>0</v>
      </c>
    </row>
    <row r="72" spans="1:13" ht="43.5" hidden="1" customHeight="1" x14ac:dyDescent="0.3">
      <c r="A72" s="74" t="s">
        <v>43</v>
      </c>
      <c r="B72" s="33" t="s">
        <v>155</v>
      </c>
      <c r="C72" s="6" t="s">
        <v>127</v>
      </c>
      <c r="D72" s="6" t="s">
        <v>91</v>
      </c>
      <c r="E72" s="6" t="s">
        <v>16</v>
      </c>
      <c r="F72" s="6" t="s">
        <v>139</v>
      </c>
      <c r="G72" s="6" t="s">
        <v>78</v>
      </c>
      <c r="H72" s="6" t="s">
        <v>49</v>
      </c>
      <c r="I72" s="6" t="s">
        <v>9</v>
      </c>
      <c r="J72" s="6" t="s">
        <v>109</v>
      </c>
      <c r="K72" s="94">
        <v>0</v>
      </c>
      <c r="L72" s="70" t="s">
        <v>156</v>
      </c>
      <c r="M72" s="71">
        <v>0</v>
      </c>
    </row>
    <row r="73" spans="1:13" ht="45.75" hidden="1" customHeight="1" x14ac:dyDescent="0.3">
      <c r="A73" s="74" t="s">
        <v>140</v>
      </c>
      <c r="B73" s="43" t="s">
        <v>145</v>
      </c>
      <c r="C73" s="6" t="s">
        <v>127</v>
      </c>
      <c r="D73" s="6" t="s">
        <v>91</v>
      </c>
      <c r="E73" s="6" t="s">
        <v>16</v>
      </c>
      <c r="F73" s="6" t="s">
        <v>139</v>
      </c>
      <c r="G73" s="6" t="s">
        <v>78</v>
      </c>
      <c r="H73" s="6" t="s">
        <v>49</v>
      </c>
      <c r="I73" s="6" t="s">
        <v>9</v>
      </c>
      <c r="J73" s="6" t="s">
        <v>109</v>
      </c>
      <c r="K73" s="94">
        <v>0</v>
      </c>
      <c r="L73" s="70" t="s">
        <v>156</v>
      </c>
      <c r="M73" s="58">
        <v>0</v>
      </c>
    </row>
    <row r="74" spans="1:13" ht="51.75" hidden="1" customHeight="1" x14ac:dyDescent="0.3">
      <c r="A74" s="74" t="s">
        <v>146</v>
      </c>
      <c r="B74" s="19" t="s">
        <v>173</v>
      </c>
      <c r="C74" s="6" t="s">
        <v>127</v>
      </c>
      <c r="D74" s="6" t="s">
        <v>91</v>
      </c>
      <c r="E74" s="6" t="s">
        <v>16</v>
      </c>
      <c r="F74" s="6" t="s">
        <v>139</v>
      </c>
      <c r="G74" s="6" t="s">
        <v>78</v>
      </c>
      <c r="H74" s="6" t="s">
        <v>49</v>
      </c>
      <c r="I74" s="6" t="s">
        <v>9</v>
      </c>
      <c r="J74" s="6" t="s">
        <v>109</v>
      </c>
      <c r="K74" s="94">
        <v>0</v>
      </c>
      <c r="L74" s="97">
        <v>0</v>
      </c>
      <c r="M74" s="84">
        <v>0</v>
      </c>
    </row>
    <row r="75" spans="1:13" ht="39" hidden="1" customHeight="1" x14ac:dyDescent="0.3">
      <c r="A75" s="74" t="s">
        <v>147</v>
      </c>
      <c r="B75" s="19" t="s">
        <v>148</v>
      </c>
      <c r="C75" s="6" t="s">
        <v>127</v>
      </c>
      <c r="D75" s="6" t="s">
        <v>91</v>
      </c>
      <c r="E75" s="6" t="s">
        <v>16</v>
      </c>
      <c r="F75" s="6" t="s">
        <v>139</v>
      </c>
      <c r="G75" s="6" t="s">
        <v>78</v>
      </c>
      <c r="H75" s="6" t="s">
        <v>49</v>
      </c>
      <c r="I75" s="6" t="s">
        <v>9</v>
      </c>
      <c r="J75" s="6" t="s">
        <v>109</v>
      </c>
      <c r="K75" s="94">
        <v>0</v>
      </c>
      <c r="L75" s="97">
        <v>0</v>
      </c>
      <c r="M75" s="84">
        <v>0</v>
      </c>
    </row>
    <row r="76" spans="1:13" ht="54" hidden="1" customHeight="1" x14ac:dyDescent="0.3">
      <c r="A76" s="74" t="s">
        <v>175</v>
      </c>
      <c r="B76" s="19" t="s">
        <v>177</v>
      </c>
      <c r="C76" s="6" t="s">
        <v>127</v>
      </c>
      <c r="D76" s="6" t="s">
        <v>91</v>
      </c>
      <c r="E76" s="6" t="s">
        <v>16</v>
      </c>
      <c r="F76" s="6" t="s">
        <v>139</v>
      </c>
      <c r="G76" s="6" t="s">
        <v>78</v>
      </c>
      <c r="H76" s="6" t="s">
        <v>49</v>
      </c>
      <c r="I76" s="6" t="s">
        <v>9</v>
      </c>
      <c r="J76" s="6" t="s">
        <v>109</v>
      </c>
      <c r="K76" s="94">
        <v>0</v>
      </c>
      <c r="L76" s="97">
        <v>0</v>
      </c>
      <c r="M76" s="84">
        <v>0</v>
      </c>
    </row>
    <row r="77" spans="1:13" ht="51" hidden="1" customHeight="1" x14ac:dyDescent="0.3">
      <c r="A77" s="74" t="s">
        <v>176</v>
      </c>
      <c r="B77" s="19" t="s">
        <v>178</v>
      </c>
      <c r="C77" s="6" t="s">
        <v>127</v>
      </c>
      <c r="D77" s="6" t="s">
        <v>91</v>
      </c>
      <c r="E77" s="6" t="s">
        <v>16</v>
      </c>
      <c r="F77" s="6" t="s">
        <v>139</v>
      </c>
      <c r="G77" s="6" t="s">
        <v>78</v>
      </c>
      <c r="H77" s="6" t="s">
        <v>49</v>
      </c>
      <c r="I77" s="6" t="s">
        <v>9</v>
      </c>
      <c r="J77" s="6" t="s">
        <v>109</v>
      </c>
      <c r="K77" s="94">
        <v>0</v>
      </c>
      <c r="L77" s="97">
        <v>0</v>
      </c>
      <c r="M77" s="84">
        <v>0</v>
      </c>
    </row>
    <row r="78" spans="1:13" ht="27" hidden="1" customHeight="1" x14ac:dyDescent="0.3">
      <c r="A78" s="95" t="s">
        <v>106</v>
      </c>
      <c r="B78" s="40" t="s">
        <v>141</v>
      </c>
      <c r="C78" s="41" t="s">
        <v>7</v>
      </c>
      <c r="D78" s="41" t="s">
        <v>91</v>
      </c>
      <c r="E78" s="41" t="s">
        <v>101</v>
      </c>
      <c r="F78" s="41" t="s">
        <v>42</v>
      </c>
      <c r="G78" s="41" t="s">
        <v>7</v>
      </c>
      <c r="H78" s="41" t="s">
        <v>8</v>
      </c>
      <c r="I78" s="41" t="s">
        <v>9</v>
      </c>
      <c r="J78" s="41" t="s">
        <v>109</v>
      </c>
      <c r="K78" s="96">
        <f>K79+K80</f>
        <v>0</v>
      </c>
      <c r="L78" s="96">
        <f t="shared" ref="L78:M78" si="17">L79+L80</f>
        <v>0</v>
      </c>
      <c r="M78" s="96">
        <f t="shared" si="17"/>
        <v>0</v>
      </c>
    </row>
    <row r="79" spans="1:13" ht="32.25" hidden="1" x14ac:dyDescent="0.3">
      <c r="A79" s="68" t="s">
        <v>43</v>
      </c>
      <c r="B79" s="33" t="s">
        <v>103</v>
      </c>
      <c r="C79" s="32" t="s">
        <v>127</v>
      </c>
      <c r="D79" s="32" t="s">
        <v>91</v>
      </c>
      <c r="E79" s="32" t="s">
        <v>101</v>
      </c>
      <c r="F79" s="32" t="s">
        <v>42</v>
      </c>
      <c r="G79" s="32" t="s">
        <v>22</v>
      </c>
      <c r="H79" s="32" t="s">
        <v>49</v>
      </c>
      <c r="I79" s="32" t="s">
        <v>9</v>
      </c>
      <c r="J79" s="32" t="s">
        <v>109</v>
      </c>
      <c r="K79" s="84">
        <v>0</v>
      </c>
      <c r="L79" s="70" t="s">
        <v>156</v>
      </c>
      <c r="M79" s="58">
        <v>0</v>
      </c>
    </row>
    <row r="80" spans="1:13" ht="26.25" hidden="1" customHeight="1" x14ac:dyDescent="0.3">
      <c r="A80" s="68" t="s">
        <v>43</v>
      </c>
      <c r="B80" s="34" t="s">
        <v>104</v>
      </c>
      <c r="C80" s="32" t="s">
        <v>127</v>
      </c>
      <c r="D80" s="32" t="s">
        <v>91</v>
      </c>
      <c r="E80" s="32" t="s">
        <v>101</v>
      </c>
      <c r="F80" s="32" t="s">
        <v>42</v>
      </c>
      <c r="G80" s="32" t="s">
        <v>25</v>
      </c>
      <c r="H80" s="32" t="s">
        <v>49</v>
      </c>
      <c r="I80" s="32" t="s">
        <v>9</v>
      </c>
      <c r="J80" s="32" t="s">
        <v>109</v>
      </c>
      <c r="K80" s="84">
        <v>0</v>
      </c>
      <c r="L80" s="70" t="s">
        <v>156</v>
      </c>
      <c r="M80" s="71">
        <v>0</v>
      </c>
    </row>
    <row r="81" spans="1:13" ht="20.25" customHeight="1" x14ac:dyDescent="0.3">
      <c r="A81" s="98"/>
      <c r="B81" s="35" t="s">
        <v>102</v>
      </c>
      <c r="C81" s="3"/>
      <c r="D81" s="3"/>
      <c r="E81" s="3"/>
      <c r="F81" s="3"/>
      <c r="G81" s="3"/>
      <c r="H81" s="3"/>
      <c r="I81" s="3"/>
      <c r="J81" s="3"/>
      <c r="K81" s="66">
        <f>K20+K55</f>
        <v>57314.917000000001</v>
      </c>
      <c r="L81" s="66">
        <f t="shared" ref="L81:M81" si="18">L20+L55</f>
        <v>43504.571000000004</v>
      </c>
      <c r="M81" s="66">
        <f t="shared" si="18"/>
        <v>35775</v>
      </c>
    </row>
    <row r="83" spans="1:13" x14ac:dyDescent="0.3">
      <c r="K83" s="99"/>
    </row>
  </sheetData>
  <mergeCells count="12">
    <mergeCell ref="L12:L16"/>
    <mergeCell ref="M12:M13"/>
    <mergeCell ref="C17:J17"/>
    <mergeCell ref="C18:C19"/>
    <mergeCell ref="D18:H18"/>
    <mergeCell ref="I18:J18"/>
    <mergeCell ref="I2:K5"/>
    <mergeCell ref="A7:K7"/>
    <mergeCell ref="B8:K8"/>
    <mergeCell ref="B12:B16"/>
    <mergeCell ref="C12:J16"/>
    <mergeCell ref="K12:K16"/>
  </mergeCells>
  <hyperlinks>
    <hyperlink ref="B26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41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5" workbookViewId="0">
      <selection activeCell="K68" sqref="K68"/>
    </sheetView>
  </sheetViews>
  <sheetFormatPr defaultRowHeight="18.75" x14ac:dyDescent="0.3"/>
  <cols>
    <col min="1" max="1" width="5" style="46" customWidth="1"/>
    <col min="2" max="2" width="87.28515625" style="46" customWidth="1"/>
    <col min="3" max="3" width="7.7109375" style="46" customWidth="1"/>
    <col min="4" max="4" width="4" style="46" customWidth="1"/>
    <col min="5" max="5" width="4.42578125" style="46" customWidth="1"/>
    <col min="6" max="6" width="3.85546875" style="46" customWidth="1"/>
    <col min="7" max="7" width="6.7109375" style="46" customWidth="1"/>
    <col min="8" max="8" width="4.28515625" style="46" customWidth="1"/>
    <col min="9" max="9" width="8" style="46" customWidth="1"/>
    <col min="10" max="10" width="7.5703125" style="46" customWidth="1"/>
    <col min="11" max="11" width="25.28515625" style="46" customWidth="1"/>
    <col min="12" max="12" width="25.5703125" style="46" customWidth="1"/>
    <col min="13" max="13" width="20.140625" style="46" customWidth="1"/>
    <col min="14" max="243" width="9.140625" style="46"/>
    <col min="244" max="244" width="5" style="46" customWidth="1"/>
    <col min="245" max="245" width="70.85546875" style="46" customWidth="1"/>
    <col min="246" max="246" width="5.140625" style="46" customWidth="1"/>
    <col min="247" max="247" width="4" style="46" customWidth="1"/>
    <col min="248" max="248" width="4.42578125" style="46" customWidth="1"/>
    <col min="249" max="249" width="3.85546875" style="46" customWidth="1"/>
    <col min="250" max="250" width="5.140625" style="46" customWidth="1"/>
    <col min="251" max="251" width="4.28515625" style="46" customWidth="1"/>
    <col min="252" max="252" width="5.42578125" style="46" customWidth="1"/>
    <col min="253" max="253" width="5" style="46" customWidth="1"/>
    <col min="254" max="254" width="17.28515625" style="46" customWidth="1"/>
    <col min="255" max="266" width="0" style="46" hidden="1" customWidth="1"/>
    <col min="267" max="499" width="9.140625" style="46"/>
    <col min="500" max="500" width="5" style="46" customWidth="1"/>
    <col min="501" max="501" width="70.85546875" style="46" customWidth="1"/>
    <col min="502" max="502" width="5.140625" style="46" customWidth="1"/>
    <col min="503" max="503" width="4" style="46" customWidth="1"/>
    <col min="504" max="504" width="4.42578125" style="46" customWidth="1"/>
    <col min="505" max="505" width="3.85546875" style="46" customWidth="1"/>
    <col min="506" max="506" width="5.140625" style="46" customWidth="1"/>
    <col min="507" max="507" width="4.28515625" style="46" customWidth="1"/>
    <col min="508" max="508" width="5.42578125" style="46" customWidth="1"/>
    <col min="509" max="509" width="5" style="46" customWidth="1"/>
    <col min="510" max="510" width="17.28515625" style="46" customWidth="1"/>
    <col min="511" max="522" width="0" style="46" hidden="1" customWidth="1"/>
    <col min="523" max="755" width="9.140625" style="46"/>
    <col min="756" max="756" width="5" style="46" customWidth="1"/>
    <col min="757" max="757" width="70.85546875" style="46" customWidth="1"/>
    <col min="758" max="758" width="5.140625" style="46" customWidth="1"/>
    <col min="759" max="759" width="4" style="46" customWidth="1"/>
    <col min="760" max="760" width="4.42578125" style="46" customWidth="1"/>
    <col min="761" max="761" width="3.85546875" style="46" customWidth="1"/>
    <col min="762" max="762" width="5.140625" style="46" customWidth="1"/>
    <col min="763" max="763" width="4.28515625" style="46" customWidth="1"/>
    <col min="764" max="764" width="5.42578125" style="46" customWidth="1"/>
    <col min="765" max="765" width="5" style="46" customWidth="1"/>
    <col min="766" max="766" width="17.28515625" style="46" customWidth="1"/>
    <col min="767" max="778" width="0" style="46" hidden="1" customWidth="1"/>
    <col min="779" max="1011" width="9.140625" style="46"/>
    <col min="1012" max="1012" width="5" style="46" customWidth="1"/>
    <col min="1013" max="1013" width="70.85546875" style="46" customWidth="1"/>
    <col min="1014" max="1014" width="5.140625" style="46" customWidth="1"/>
    <col min="1015" max="1015" width="4" style="46" customWidth="1"/>
    <col min="1016" max="1016" width="4.42578125" style="46" customWidth="1"/>
    <col min="1017" max="1017" width="3.85546875" style="46" customWidth="1"/>
    <col min="1018" max="1018" width="5.140625" style="46" customWidth="1"/>
    <col min="1019" max="1019" width="4.28515625" style="46" customWidth="1"/>
    <col min="1020" max="1020" width="5.42578125" style="46" customWidth="1"/>
    <col min="1021" max="1021" width="5" style="46" customWidth="1"/>
    <col min="1022" max="1022" width="17.28515625" style="46" customWidth="1"/>
    <col min="1023" max="1034" width="0" style="46" hidden="1" customWidth="1"/>
    <col min="1035" max="1267" width="9.140625" style="46"/>
    <col min="1268" max="1268" width="5" style="46" customWidth="1"/>
    <col min="1269" max="1269" width="70.85546875" style="46" customWidth="1"/>
    <col min="1270" max="1270" width="5.140625" style="46" customWidth="1"/>
    <col min="1271" max="1271" width="4" style="46" customWidth="1"/>
    <col min="1272" max="1272" width="4.42578125" style="46" customWidth="1"/>
    <col min="1273" max="1273" width="3.85546875" style="46" customWidth="1"/>
    <col min="1274" max="1274" width="5.140625" style="46" customWidth="1"/>
    <col min="1275" max="1275" width="4.28515625" style="46" customWidth="1"/>
    <col min="1276" max="1276" width="5.42578125" style="46" customWidth="1"/>
    <col min="1277" max="1277" width="5" style="46" customWidth="1"/>
    <col min="1278" max="1278" width="17.28515625" style="46" customWidth="1"/>
    <col min="1279" max="1290" width="0" style="46" hidden="1" customWidth="1"/>
    <col min="1291" max="1523" width="9.140625" style="46"/>
    <col min="1524" max="1524" width="5" style="46" customWidth="1"/>
    <col min="1525" max="1525" width="70.85546875" style="46" customWidth="1"/>
    <col min="1526" max="1526" width="5.140625" style="46" customWidth="1"/>
    <col min="1527" max="1527" width="4" style="46" customWidth="1"/>
    <col min="1528" max="1528" width="4.42578125" style="46" customWidth="1"/>
    <col min="1529" max="1529" width="3.85546875" style="46" customWidth="1"/>
    <col min="1530" max="1530" width="5.140625" style="46" customWidth="1"/>
    <col min="1531" max="1531" width="4.28515625" style="46" customWidth="1"/>
    <col min="1532" max="1532" width="5.42578125" style="46" customWidth="1"/>
    <col min="1533" max="1533" width="5" style="46" customWidth="1"/>
    <col min="1534" max="1534" width="17.28515625" style="46" customWidth="1"/>
    <col min="1535" max="1546" width="0" style="46" hidden="1" customWidth="1"/>
    <col min="1547" max="1779" width="9.140625" style="46"/>
    <col min="1780" max="1780" width="5" style="46" customWidth="1"/>
    <col min="1781" max="1781" width="70.85546875" style="46" customWidth="1"/>
    <col min="1782" max="1782" width="5.140625" style="46" customWidth="1"/>
    <col min="1783" max="1783" width="4" style="46" customWidth="1"/>
    <col min="1784" max="1784" width="4.42578125" style="46" customWidth="1"/>
    <col min="1785" max="1785" width="3.85546875" style="46" customWidth="1"/>
    <col min="1786" max="1786" width="5.140625" style="46" customWidth="1"/>
    <col min="1787" max="1787" width="4.28515625" style="46" customWidth="1"/>
    <col min="1788" max="1788" width="5.42578125" style="46" customWidth="1"/>
    <col min="1789" max="1789" width="5" style="46" customWidth="1"/>
    <col min="1790" max="1790" width="17.28515625" style="46" customWidth="1"/>
    <col min="1791" max="1802" width="0" style="46" hidden="1" customWidth="1"/>
    <col min="1803" max="2035" width="9.140625" style="46"/>
    <col min="2036" max="2036" width="5" style="46" customWidth="1"/>
    <col min="2037" max="2037" width="70.85546875" style="46" customWidth="1"/>
    <col min="2038" max="2038" width="5.140625" style="46" customWidth="1"/>
    <col min="2039" max="2039" width="4" style="46" customWidth="1"/>
    <col min="2040" max="2040" width="4.42578125" style="46" customWidth="1"/>
    <col min="2041" max="2041" width="3.85546875" style="46" customWidth="1"/>
    <col min="2042" max="2042" width="5.140625" style="46" customWidth="1"/>
    <col min="2043" max="2043" width="4.28515625" style="46" customWidth="1"/>
    <col min="2044" max="2044" width="5.42578125" style="46" customWidth="1"/>
    <col min="2045" max="2045" width="5" style="46" customWidth="1"/>
    <col min="2046" max="2046" width="17.28515625" style="46" customWidth="1"/>
    <col min="2047" max="2058" width="0" style="46" hidden="1" customWidth="1"/>
    <col min="2059" max="2291" width="9.140625" style="46"/>
    <col min="2292" max="2292" width="5" style="46" customWidth="1"/>
    <col min="2293" max="2293" width="70.85546875" style="46" customWidth="1"/>
    <col min="2294" max="2294" width="5.140625" style="46" customWidth="1"/>
    <col min="2295" max="2295" width="4" style="46" customWidth="1"/>
    <col min="2296" max="2296" width="4.42578125" style="46" customWidth="1"/>
    <col min="2297" max="2297" width="3.85546875" style="46" customWidth="1"/>
    <col min="2298" max="2298" width="5.140625" style="46" customWidth="1"/>
    <col min="2299" max="2299" width="4.28515625" style="46" customWidth="1"/>
    <col min="2300" max="2300" width="5.42578125" style="46" customWidth="1"/>
    <col min="2301" max="2301" width="5" style="46" customWidth="1"/>
    <col min="2302" max="2302" width="17.28515625" style="46" customWidth="1"/>
    <col min="2303" max="2314" width="0" style="46" hidden="1" customWidth="1"/>
    <col min="2315" max="2547" width="9.140625" style="46"/>
    <col min="2548" max="2548" width="5" style="46" customWidth="1"/>
    <col min="2549" max="2549" width="70.85546875" style="46" customWidth="1"/>
    <col min="2550" max="2550" width="5.140625" style="46" customWidth="1"/>
    <col min="2551" max="2551" width="4" style="46" customWidth="1"/>
    <col min="2552" max="2552" width="4.42578125" style="46" customWidth="1"/>
    <col min="2553" max="2553" width="3.85546875" style="46" customWidth="1"/>
    <col min="2554" max="2554" width="5.140625" style="46" customWidth="1"/>
    <col min="2555" max="2555" width="4.28515625" style="46" customWidth="1"/>
    <col min="2556" max="2556" width="5.42578125" style="46" customWidth="1"/>
    <col min="2557" max="2557" width="5" style="46" customWidth="1"/>
    <col min="2558" max="2558" width="17.28515625" style="46" customWidth="1"/>
    <col min="2559" max="2570" width="0" style="46" hidden="1" customWidth="1"/>
    <col min="2571" max="2803" width="9.140625" style="46"/>
    <col min="2804" max="2804" width="5" style="46" customWidth="1"/>
    <col min="2805" max="2805" width="70.85546875" style="46" customWidth="1"/>
    <col min="2806" max="2806" width="5.140625" style="46" customWidth="1"/>
    <col min="2807" max="2807" width="4" style="46" customWidth="1"/>
    <col min="2808" max="2808" width="4.42578125" style="46" customWidth="1"/>
    <col min="2809" max="2809" width="3.85546875" style="46" customWidth="1"/>
    <col min="2810" max="2810" width="5.140625" style="46" customWidth="1"/>
    <col min="2811" max="2811" width="4.28515625" style="46" customWidth="1"/>
    <col min="2812" max="2812" width="5.42578125" style="46" customWidth="1"/>
    <col min="2813" max="2813" width="5" style="46" customWidth="1"/>
    <col min="2814" max="2814" width="17.28515625" style="46" customWidth="1"/>
    <col min="2815" max="2826" width="0" style="46" hidden="1" customWidth="1"/>
    <col min="2827" max="3059" width="9.140625" style="46"/>
    <col min="3060" max="3060" width="5" style="46" customWidth="1"/>
    <col min="3061" max="3061" width="70.85546875" style="46" customWidth="1"/>
    <col min="3062" max="3062" width="5.140625" style="46" customWidth="1"/>
    <col min="3063" max="3063" width="4" style="46" customWidth="1"/>
    <col min="3064" max="3064" width="4.42578125" style="46" customWidth="1"/>
    <col min="3065" max="3065" width="3.85546875" style="46" customWidth="1"/>
    <col min="3066" max="3066" width="5.140625" style="46" customWidth="1"/>
    <col min="3067" max="3067" width="4.28515625" style="46" customWidth="1"/>
    <col min="3068" max="3068" width="5.42578125" style="46" customWidth="1"/>
    <col min="3069" max="3069" width="5" style="46" customWidth="1"/>
    <col min="3070" max="3070" width="17.28515625" style="46" customWidth="1"/>
    <col min="3071" max="3082" width="0" style="46" hidden="1" customWidth="1"/>
    <col min="3083" max="3315" width="9.140625" style="46"/>
    <col min="3316" max="3316" width="5" style="46" customWidth="1"/>
    <col min="3317" max="3317" width="70.85546875" style="46" customWidth="1"/>
    <col min="3318" max="3318" width="5.140625" style="46" customWidth="1"/>
    <col min="3319" max="3319" width="4" style="46" customWidth="1"/>
    <col min="3320" max="3320" width="4.42578125" style="46" customWidth="1"/>
    <col min="3321" max="3321" width="3.85546875" style="46" customWidth="1"/>
    <col min="3322" max="3322" width="5.140625" style="46" customWidth="1"/>
    <col min="3323" max="3323" width="4.28515625" style="46" customWidth="1"/>
    <col min="3324" max="3324" width="5.42578125" style="46" customWidth="1"/>
    <col min="3325" max="3325" width="5" style="46" customWidth="1"/>
    <col min="3326" max="3326" width="17.28515625" style="46" customWidth="1"/>
    <col min="3327" max="3338" width="0" style="46" hidden="1" customWidth="1"/>
    <col min="3339" max="3571" width="9.140625" style="46"/>
    <col min="3572" max="3572" width="5" style="46" customWidth="1"/>
    <col min="3573" max="3573" width="70.85546875" style="46" customWidth="1"/>
    <col min="3574" max="3574" width="5.140625" style="46" customWidth="1"/>
    <col min="3575" max="3575" width="4" style="46" customWidth="1"/>
    <col min="3576" max="3576" width="4.42578125" style="46" customWidth="1"/>
    <col min="3577" max="3577" width="3.85546875" style="46" customWidth="1"/>
    <col min="3578" max="3578" width="5.140625" style="46" customWidth="1"/>
    <col min="3579" max="3579" width="4.28515625" style="46" customWidth="1"/>
    <col min="3580" max="3580" width="5.42578125" style="46" customWidth="1"/>
    <col min="3581" max="3581" width="5" style="46" customWidth="1"/>
    <col min="3582" max="3582" width="17.28515625" style="46" customWidth="1"/>
    <col min="3583" max="3594" width="0" style="46" hidden="1" customWidth="1"/>
    <col min="3595" max="3827" width="9.140625" style="46"/>
    <col min="3828" max="3828" width="5" style="46" customWidth="1"/>
    <col min="3829" max="3829" width="70.85546875" style="46" customWidth="1"/>
    <col min="3830" max="3830" width="5.140625" style="46" customWidth="1"/>
    <col min="3831" max="3831" width="4" style="46" customWidth="1"/>
    <col min="3832" max="3832" width="4.42578125" style="46" customWidth="1"/>
    <col min="3833" max="3833" width="3.85546875" style="46" customWidth="1"/>
    <col min="3834" max="3834" width="5.140625" style="46" customWidth="1"/>
    <col min="3835" max="3835" width="4.28515625" style="46" customWidth="1"/>
    <col min="3836" max="3836" width="5.42578125" style="46" customWidth="1"/>
    <col min="3837" max="3837" width="5" style="46" customWidth="1"/>
    <col min="3838" max="3838" width="17.28515625" style="46" customWidth="1"/>
    <col min="3839" max="3850" width="0" style="46" hidden="1" customWidth="1"/>
    <col min="3851" max="4083" width="9.140625" style="46"/>
    <col min="4084" max="4084" width="5" style="46" customWidth="1"/>
    <col min="4085" max="4085" width="70.85546875" style="46" customWidth="1"/>
    <col min="4086" max="4086" width="5.140625" style="46" customWidth="1"/>
    <col min="4087" max="4087" width="4" style="46" customWidth="1"/>
    <col min="4088" max="4088" width="4.42578125" style="46" customWidth="1"/>
    <col min="4089" max="4089" width="3.85546875" style="46" customWidth="1"/>
    <col min="4090" max="4090" width="5.140625" style="46" customWidth="1"/>
    <col min="4091" max="4091" width="4.28515625" style="46" customWidth="1"/>
    <col min="4092" max="4092" width="5.42578125" style="46" customWidth="1"/>
    <col min="4093" max="4093" width="5" style="46" customWidth="1"/>
    <col min="4094" max="4094" width="17.28515625" style="46" customWidth="1"/>
    <col min="4095" max="4106" width="0" style="46" hidden="1" customWidth="1"/>
    <col min="4107" max="4339" width="9.140625" style="46"/>
    <col min="4340" max="4340" width="5" style="46" customWidth="1"/>
    <col min="4341" max="4341" width="70.85546875" style="46" customWidth="1"/>
    <col min="4342" max="4342" width="5.140625" style="46" customWidth="1"/>
    <col min="4343" max="4343" width="4" style="46" customWidth="1"/>
    <col min="4344" max="4344" width="4.42578125" style="46" customWidth="1"/>
    <col min="4345" max="4345" width="3.85546875" style="46" customWidth="1"/>
    <col min="4346" max="4346" width="5.140625" style="46" customWidth="1"/>
    <col min="4347" max="4347" width="4.28515625" style="46" customWidth="1"/>
    <col min="4348" max="4348" width="5.42578125" style="46" customWidth="1"/>
    <col min="4349" max="4349" width="5" style="46" customWidth="1"/>
    <col min="4350" max="4350" width="17.28515625" style="46" customWidth="1"/>
    <col min="4351" max="4362" width="0" style="46" hidden="1" customWidth="1"/>
    <col min="4363" max="4595" width="9.140625" style="46"/>
    <col min="4596" max="4596" width="5" style="46" customWidth="1"/>
    <col min="4597" max="4597" width="70.85546875" style="46" customWidth="1"/>
    <col min="4598" max="4598" width="5.140625" style="46" customWidth="1"/>
    <col min="4599" max="4599" width="4" style="46" customWidth="1"/>
    <col min="4600" max="4600" width="4.42578125" style="46" customWidth="1"/>
    <col min="4601" max="4601" width="3.85546875" style="46" customWidth="1"/>
    <col min="4602" max="4602" width="5.140625" style="46" customWidth="1"/>
    <col min="4603" max="4603" width="4.28515625" style="46" customWidth="1"/>
    <col min="4604" max="4604" width="5.42578125" style="46" customWidth="1"/>
    <col min="4605" max="4605" width="5" style="46" customWidth="1"/>
    <col min="4606" max="4606" width="17.28515625" style="46" customWidth="1"/>
    <col min="4607" max="4618" width="0" style="46" hidden="1" customWidth="1"/>
    <col min="4619" max="4851" width="9.140625" style="46"/>
    <col min="4852" max="4852" width="5" style="46" customWidth="1"/>
    <col min="4853" max="4853" width="70.85546875" style="46" customWidth="1"/>
    <col min="4854" max="4854" width="5.140625" style="46" customWidth="1"/>
    <col min="4855" max="4855" width="4" style="46" customWidth="1"/>
    <col min="4856" max="4856" width="4.42578125" style="46" customWidth="1"/>
    <col min="4857" max="4857" width="3.85546875" style="46" customWidth="1"/>
    <col min="4858" max="4858" width="5.140625" style="46" customWidth="1"/>
    <col min="4859" max="4859" width="4.28515625" style="46" customWidth="1"/>
    <col min="4860" max="4860" width="5.42578125" style="46" customWidth="1"/>
    <col min="4861" max="4861" width="5" style="46" customWidth="1"/>
    <col min="4862" max="4862" width="17.28515625" style="46" customWidth="1"/>
    <col min="4863" max="4874" width="0" style="46" hidden="1" customWidth="1"/>
    <col min="4875" max="5107" width="9.140625" style="46"/>
    <col min="5108" max="5108" width="5" style="46" customWidth="1"/>
    <col min="5109" max="5109" width="70.85546875" style="46" customWidth="1"/>
    <col min="5110" max="5110" width="5.140625" style="46" customWidth="1"/>
    <col min="5111" max="5111" width="4" style="46" customWidth="1"/>
    <col min="5112" max="5112" width="4.42578125" style="46" customWidth="1"/>
    <col min="5113" max="5113" width="3.85546875" style="46" customWidth="1"/>
    <col min="5114" max="5114" width="5.140625" style="46" customWidth="1"/>
    <col min="5115" max="5115" width="4.28515625" style="46" customWidth="1"/>
    <col min="5116" max="5116" width="5.42578125" style="46" customWidth="1"/>
    <col min="5117" max="5117" width="5" style="46" customWidth="1"/>
    <col min="5118" max="5118" width="17.28515625" style="46" customWidth="1"/>
    <col min="5119" max="5130" width="0" style="46" hidden="1" customWidth="1"/>
    <col min="5131" max="5363" width="9.140625" style="46"/>
    <col min="5364" max="5364" width="5" style="46" customWidth="1"/>
    <col min="5365" max="5365" width="70.85546875" style="46" customWidth="1"/>
    <col min="5366" max="5366" width="5.140625" style="46" customWidth="1"/>
    <col min="5367" max="5367" width="4" style="46" customWidth="1"/>
    <col min="5368" max="5368" width="4.42578125" style="46" customWidth="1"/>
    <col min="5369" max="5369" width="3.85546875" style="46" customWidth="1"/>
    <col min="5370" max="5370" width="5.140625" style="46" customWidth="1"/>
    <col min="5371" max="5371" width="4.28515625" style="46" customWidth="1"/>
    <col min="5372" max="5372" width="5.42578125" style="46" customWidth="1"/>
    <col min="5373" max="5373" width="5" style="46" customWidth="1"/>
    <col min="5374" max="5374" width="17.28515625" style="46" customWidth="1"/>
    <col min="5375" max="5386" width="0" style="46" hidden="1" customWidth="1"/>
    <col min="5387" max="5619" width="9.140625" style="46"/>
    <col min="5620" max="5620" width="5" style="46" customWidth="1"/>
    <col min="5621" max="5621" width="70.85546875" style="46" customWidth="1"/>
    <col min="5622" max="5622" width="5.140625" style="46" customWidth="1"/>
    <col min="5623" max="5623" width="4" style="46" customWidth="1"/>
    <col min="5624" max="5624" width="4.42578125" style="46" customWidth="1"/>
    <col min="5625" max="5625" width="3.85546875" style="46" customWidth="1"/>
    <col min="5626" max="5626" width="5.140625" style="46" customWidth="1"/>
    <col min="5627" max="5627" width="4.28515625" style="46" customWidth="1"/>
    <col min="5628" max="5628" width="5.42578125" style="46" customWidth="1"/>
    <col min="5629" max="5629" width="5" style="46" customWidth="1"/>
    <col min="5630" max="5630" width="17.28515625" style="46" customWidth="1"/>
    <col min="5631" max="5642" width="0" style="46" hidden="1" customWidth="1"/>
    <col min="5643" max="5875" width="9.140625" style="46"/>
    <col min="5876" max="5876" width="5" style="46" customWidth="1"/>
    <col min="5877" max="5877" width="70.85546875" style="46" customWidth="1"/>
    <col min="5878" max="5878" width="5.140625" style="46" customWidth="1"/>
    <col min="5879" max="5879" width="4" style="46" customWidth="1"/>
    <col min="5880" max="5880" width="4.42578125" style="46" customWidth="1"/>
    <col min="5881" max="5881" width="3.85546875" style="46" customWidth="1"/>
    <col min="5882" max="5882" width="5.140625" style="46" customWidth="1"/>
    <col min="5883" max="5883" width="4.28515625" style="46" customWidth="1"/>
    <col min="5884" max="5884" width="5.42578125" style="46" customWidth="1"/>
    <col min="5885" max="5885" width="5" style="46" customWidth="1"/>
    <col min="5886" max="5886" width="17.28515625" style="46" customWidth="1"/>
    <col min="5887" max="5898" width="0" style="46" hidden="1" customWidth="1"/>
    <col min="5899" max="6131" width="9.140625" style="46"/>
    <col min="6132" max="6132" width="5" style="46" customWidth="1"/>
    <col min="6133" max="6133" width="70.85546875" style="46" customWidth="1"/>
    <col min="6134" max="6134" width="5.140625" style="46" customWidth="1"/>
    <col min="6135" max="6135" width="4" style="46" customWidth="1"/>
    <col min="6136" max="6136" width="4.42578125" style="46" customWidth="1"/>
    <col min="6137" max="6137" width="3.85546875" style="46" customWidth="1"/>
    <col min="6138" max="6138" width="5.140625" style="46" customWidth="1"/>
    <col min="6139" max="6139" width="4.28515625" style="46" customWidth="1"/>
    <col min="6140" max="6140" width="5.42578125" style="46" customWidth="1"/>
    <col min="6141" max="6141" width="5" style="46" customWidth="1"/>
    <col min="6142" max="6142" width="17.28515625" style="46" customWidth="1"/>
    <col min="6143" max="6154" width="0" style="46" hidden="1" customWidth="1"/>
    <col min="6155" max="6387" width="9.140625" style="46"/>
    <col min="6388" max="6388" width="5" style="46" customWidth="1"/>
    <col min="6389" max="6389" width="70.85546875" style="46" customWidth="1"/>
    <col min="6390" max="6390" width="5.140625" style="46" customWidth="1"/>
    <col min="6391" max="6391" width="4" style="46" customWidth="1"/>
    <col min="6392" max="6392" width="4.42578125" style="46" customWidth="1"/>
    <col min="6393" max="6393" width="3.85546875" style="46" customWidth="1"/>
    <col min="6394" max="6394" width="5.140625" style="46" customWidth="1"/>
    <col min="6395" max="6395" width="4.28515625" style="46" customWidth="1"/>
    <col min="6396" max="6396" width="5.42578125" style="46" customWidth="1"/>
    <col min="6397" max="6397" width="5" style="46" customWidth="1"/>
    <col min="6398" max="6398" width="17.28515625" style="46" customWidth="1"/>
    <col min="6399" max="6410" width="0" style="46" hidden="1" customWidth="1"/>
    <col min="6411" max="6643" width="9.140625" style="46"/>
    <col min="6644" max="6644" width="5" style="46" customWidth="1"/>
    <col min="6645" max="6645" width="70.85546875" style="46" customWidth="1"/>
    <col min="6646" max="6646" width="5.140625" style="46" customWidth="1"/>
    <col min="6647" max="6647" width="4" style="46" customWidth="1"/>
    <col min="6648" max="6648" width="4.42578125" style="46" customWidth="1"/>
    <col min="6649" max="6649" width="3.85546875" style="46" customWidth="1"/>
    <col min="6650" max="6650" width="5.140625" style="46" customWidth="1"/>
    <col min="6651" max="6651" width="4.28515625" style="46" customWidth="1"/>
    <col min="6652" max="6652" width="5.42578125" style="46" customWidth="1"/>
    <col min="6653" max="6653" width="5" style="46" customWidth="1"/>
    <col min="6654" max="6654" width="17.28515625" style="46" customWidth="1"/>
    <col min="6655" max="6666" width="0" style="46" hidden="1" customWidth="1"/>
    <col min="6667" max="6899" width="9.140625" style="46"/>
    <col min="6900" max="6900" width="5" style="46" customWidth="1"/>
    <col min="6901" max="6901" width="70.85546875" style="46" customWidth="1"/>
    <col min="6902" max="6902" width="5.140625" style="46" customWidth="1"/>
    <col min="6903" max="6903" width="4" style="46" customWidth="1"/>
    <col min="6904" max="6904" width="4.42578125" style="46" customWidth="1"/>
    <col min="6905" max="6905" width="3.85546875" style="46" customWidth="1"/>
    <col min="6906" max="6906" width="5.140625" style="46" customWidth="1"/>
    <col min="6907" max="6907" width="4.28515625" style="46" customWidth="1"/>
    <col min="6908" max="6908" width="5.42578125" style="46" customWidth="1"/>
    <col min="6909" max="6909" width="5" style="46" customWidth="1"/>
    <col min="6910" max="6910" width="17.28515625" style="46" customWidth="1"/>
    <col min="6911" max="6922" width="0" style="46" hidden="1" customWidth="1"/>
    <col min="6923" max="7155" width="9.140625" style="46"/>
    <col min="7156" max="7156" width="5" style="46" customWidth="1"/>
    <col min="7157" max="7157" width="70.85546875" style="46" customWidth="1"/>
    <col min="7158" max="7158" width="5.140625" style="46" customWidth="1"/>
    <col min="7159" max="7159" width="4" style="46" customWidth="1"/>
    <col min="7160" max="7160" width="4.42578125" style="46" customWidth="1"/>
    <col min="7161" max="7161" width="3.85546875" style="46" customWidth="1"/>
    <col min="7162" max="7162" width="5.140625" style="46" customWidth="1"/>
    <col min="7163" max="7163" width="4.28515625" style="46" customWidth="1"/>
    <col min="7164" max="7164" width="5.42578125" style="46" customWidth="1"/>
    <col min="7165" max="7165" width="5" style="46" customWidth="1"/>
    <col min="7166" max="7166" width="17.28515625" style="46" customWidth="1"/>
    <col min="7167" max="7178" width="0" style="46" hidden="1" customWidth="1"/>
    <col min="7179" max="7411" width="9.140625" style="46"/>
    <col min="7412" max="7412" width="5" style="46" customWidth="1"/>
    <col min="7413" max="7413" width="70.85546875" style="46" customWidth="1"/>
    <col min="7414" max="7414" width="5.140625" style="46" customWidth="1"/>
    <col min="7415" max="7415" width="4" style="46" customWidth="1"/>
    <col min="7416" max="7416" width="4.42578125" style="46" customWidth="1"/>
    <col min="7417" max="7417" width="3.85546875" style="46" customWidth="1"/>
    <col min="7418" max="7418" width="5.140625" style="46" customWidth="1"/>
    <col min="7419" max="7419" width="4.28515625" style="46" customWidth="1"/>
    <col min="7420" max="7420" width="5.42578125" style="46" customWidth="1"/>
    <col min="7421" max="7421" width="5" style="46" customWidth="1"/>
    <col min="7422" max="7422" width="17.28515625" style="46" customWidth="1"/>
    <col min="7423" max="7434" width="0" style="46" hidden="1" customWidth="1"/>
    <col min="7435" max="7667" width="9.140625" style="46"/>
    <col min="7668" max="7668" width="5" style="46" customWidth="1"/>
    <col min="7669" max="7669" width="70.85546875" style="46" customWidth="1"/>
    <col min="7670" max="7670" width="5.140625" style="46" customWidth="1"/>
    <col min="7671" max="7671" width="4" style="46" customWidth="1"/>
    <col min="7672" max="7672" width="4.42578125" style="46" customWidth="1"/>
    <col min="7673" max="7673" width="3.85546875" style="46" customWidth="1"/>
    <col min="7674" max="7674" width="5.140625" style="46" customWidth="1"/>
    <col min="7675" max="7675" width="4.28515625" style="46" customWidth="1"/>
    <col min="7676" max="7676" width="5.42578125" style="46" customWidth="1"/>
    <col min="7677" max="7677" width="5" style="46" customWidth="1"/>
    <col min="7678" max="7678" width="17.28515625" style="46" customWidth="1"/>
    <col min="7679" max="7690" width="0" style="46" hidden="1" customWidth="1"/>
    <col min="7691" max="7923" width="9.140625" style="46"/>
    <col min="7924" max="7924" width="5" style="46" customWidth="1"/>
    <col min="7925" max="7925" width="70.85546875" style="46" customWidth="1"/>
    <col min="7926" max="7926" width="5.140625" style="46" customWidth="1"/>
    <col min="7927" max="7927" width="4" style="46" customWidth="1"/>
    <col min="7928" max="7928" width="4.42578125" style="46" customWidth="1"/>
    <col min="7929" max="7929" width="3.85546875" style="46" customWidth="1"/>
    <col min="7930" max="7930" width="5.140625" style="46" customWidth="1"/>
    <col min="7931" max="7931" width="4.28515625" style="46" customWidth="1"/>
    <col min="7932" max="7932" width="5.42578125" style="46" customWidth="1"/>
    <col min="7933" max="7933" width="5" style="46" customWidth="1"/>
    <col min="7934" max="7934" width="17.28515625" style="46" customWidth="1"/>
    <col min="7935" max="7946" width="0" style="46" hidden="1" customWidth="1"/>
    <col min="7947" max="8179" width="9.140625" style="46"/>
    <col min="8180" max="8180" width="5" style="46" customWidth="1"/>
    <col min="8181" max="8181" width="70.85546875" style="46" customWidth="1"/>
    <col min="8182" max="8182" width="5.140625" style="46" customWidth="1"/>
    <col min="8183" max="8183" width="4" style="46" customWidth="1"/>
    <col min="8184" max="8184" width="4.42578125" style="46" customWidth="1"/>
    <col min="8185" max="8185" width="3.85546875" style="46" customWidth="1"/>
    <col min="8186" max="8186" width="5.140625" style="46" customWidth="1"/>
    <col min="8187" max="8187" width="4.28515625" style="46" customWidth="1"/>
    <col min="8188" max="8188" width="5.42578125" style="46" customWidth="1"/>
    <col min="8189" max="8189" width="5" style="46" customWidth="1"/>
    <col min="8190" max="8190" width="17.28515625" style="46" customWidth="1"/>
    <col min="8191" max="8202" width="0" style="46" hidden="1" customWidth="1"/>
    <col min="8203" max="8435" width="9.140625" style="46"/>
    <col min="8436" max="8436" width="5" style="46" customWidth="1"/>
    <col min="8437" max="8437" width="70.85546875" style="46" customWidth="1"/>
    <col min="8438" max="8438" width="5.140625" style="46" customWidth="1"/>
    <col min="8439" max="8439" width="4" style="46" customWidth="1"/>
    <col min="8440" max="8440" width="4.42578125" style="46" customWidth="1"/>
    <col min="8441" max="8441" width="3.85546875" style="46" customWidth="1"/>
    <col min="8442" max="8442" width="5.140625" style="46" customWidth="1"/>
    <col min="8443" max="8443" width="4.28515625" style="46" customWidth="1"/>
    <col min="8444" max="8444" width="5.42578125" style="46" customWidth="1"/>
    <col min="8445" max="8445" width="5" style="46" customWidth="1"/>
    <col min="8446" max="8446" width="17.28515625" style="46" customWidth="1"/>
    <col min="8447" max="8458" width="0" style="46" hidden="1" customWidth="1"/>
    <col min="8459" max="8691" width="9.140625" style="46"/>
    <col min="8692" max="8692" width="5" style="46" customWidth="1"/>
    <col min="8693" max="8693" width="70.85546875" style="46" customWidth="1"/>
    <col min="8694" max="8694" width="5.140625" style="46" customWidth="1"/>
    <col min="8695" max="8695" width="4" style="46" customWidth="1"/>
    <col min="8696" max="8696" width="4.42578125" style="46" customWidth="1"/>
    <col min="8697" max="8697" width="3.85546875" style="46" customWidth="1"/>
    <col min="8698" max="8698" width="5.140625" style="46" customWidth="1"/>
    <col min="8699" max="8699" width="4.28515625" style="46" customWidth="1"/>
    <col min="8700" max="8700" width="5.42578125" style="46" customWidth="1"/>
    <col min="8701" max="8701" width="5" style="46" customWidth="1"/>
    <col min="8702" max="8702" width="17.28515625" style="46" customWidth="1"/>
    <col min="8703" max="8714" width="0" style="46" hidden="1" customWidth="1"/>
    <col min="8715" max="8947" width="9.140625" style="46"/>
    <col min="8948" max="8948" width="5" style="46" customWidth="1"/>
    <col min="8949" max="8949" width="70.85546875" style="46" customWidth="1"/>
    <col min="8950" max="8950" width="5.140625" style="46" customWidth="1"/>
    <col min="8951" max="8951" width="4" style="46" customWidth="1"/>
    <col min="8952" max="8952" width="4.42578125" style="46" customWidth="1"/>
    <col min="8953" max="8953" width="3.85546875" style="46" customWidth="1"/>
    <col min="8954" max="8954" width="5.140625" style="46" customWidth="1"/>
    <col min="8955" max="8955" width="4.28515625" style="46" customWidth="1"/>
    <col min="8956" max="8956" width="5.42578125" style="46" customWidth="1"/>
    <col min="8957" max="8957" width="5" style="46" customWidth="1"/>
    <col min="8958" max="8958" width="17.28515625" style="46" customWidth="1"/>
    <col min="8959" max="8970" width="0" style="46" hidden="1" customWidth="1"/>
    <col min="8971" max="9203" width="9.140625" style="46"/>
    <col min="9204" max="9204" width="5" style="46" customWidth="1"/>
    <col min="9205" max="9205" width="70.85546875" style="46" customWidth="1"/>
    <col min="9206" max="9206" width="5.140625" style="46" customWidth="1"/>
    <col min="9207" max="9207" width="4" style="46" customWidth="1"/>
    <col min="9208" max="9208" width="4.42578125" style="46" customWidth="1"/>
    <col min="9209" max="9209" width="3.85546875" style="46" customWidth="1"/>
    <col min="9210" max="9210" width="5.140625" style="46" customWidth="1"/>
    <col min="9211" max="9211" width="4.28515625" style="46" customWidth="1"/>
    <col min="9212" max="9212" width="5.42578125" style="46" customWidth="1"/>
    <col min="9213" max="9213" width="5" style="46" customWidth="1"/>
    <col min="9214" max="9214" width="17.28515625" style="46" customWidth="1"/>
    <col min="9215" max="9226" width="0" style="46" hidden="1" customWidth="1"/>
    <col min="9227" max="9459" width="9.140625" style="46"/>
    <col min="9460" max="9460" width="5" style="46" customWidth="1"/>
    <col min="9461" max="9461" width="70.85546875" style="46" customWidth="1"/>
    <col min="9462" max="9462" width="5.140625" style="46" customWidth="1"/>
    <col min="9463" max="9463" width="4" style="46" customWidth="1"/>
    <col min="9464" max="9464" width="4.42578125" style="46" customWidth="1"/>
    <col min="9465" max="9465" width="3.85546875" style="46" customWidth="1"/>
    <col min="9466" max="9466" width="5.140625" style="46" customWidth="1"/>
    <col min="9467" max="9467" width="4.28515625" style="46" customWidth="1"/>
    <col min="9468" max="9468" width="5.42578125" style="46" customWidth="1"/>
    <col min="9469" max="9469" width="5" style="46" customWidth="1"/>
    <col min="9470" max="9470" width="17.28515625" style="46" customWidth="1"/>
    <col min="9471" max="9482" width="0" style="46" hidden="1" customWidth="1"/>
    <col min="9483" max="9715" width="9.140625" style="46"/>
    <col min="9716" max="9716" width="5" style="46" customWidth="1"/>
    <col min="9717" max="9717" width="70.85546875" style="46" customWidth="1"/>
    <col min="9718" max="9718" width="5.140625" style="46" customWidth="1"/>
    <col min="9719" max="9719" width="4" style="46" customWidth="1"/>
    <col min="9720" max="9720" width="4.42578125" style="46" customWidth="1"/>
    <col min="9721" max="9721" width="3.85546875" style="46" customWidth="1"/>
    <col min="9722" max="9722" width="5.140625" style="46" customWidth="1"/>
    <col min="9723" max="9723" width="4.28515625" style="46" customWidth="1"/>
    <col min="9724" max="9724" width="5.42578125" style="46" customWidth="1"/>
    <col min="9725" max="9725" width="5" style="46" customWidth="1"/>
    <col min="9726" max="9726" width="17.28515625" style="46" customWidth="1"/>
    <col min="9727" max="9738" width="0" style="46" hidden="1" customWidth="1"/>
    <col min="9739" max="9971" width="9.140625" style="46"/>
    <col min="9972" max="9972" width="5" style="46" customWidth="1"/>
    <col min="9973" max="9973" width="70.85546875" style="46" customWidth="1"/>
    <col min="9974" max="9974" width="5.140625" style="46" customWidth="1"/>
    <col min="9975" max="9975" width="4" style="46" customWidth="1"/>
    <col min="9976" max="9976" width="4.42578125" style="46" customWidth="1"/>
    <col min="9977" max="9977" width="3.85546875" style="46" customWidth="1"/>
    <col min="9978" max="9978" width="5.140625" style="46" customWidth="1"/>
    <col min="9979" max="9979" width="4.28515625" style="46" customWidth="1"/>
    <col min="9980" max="9980" width="5.42578125" style="46" customWidth="1"/>
    <col min="9981" max="9981" width="5" style="46" customWidth="1"/>
    <col min="9982" max="9982" width="17.28515625" style="46" customWidth="1"/>
    <col min="9983" max="9994" width="0" style="46" hidden="1" customWidth="1"/>
    <col min="9995" max="10227" width="9.140625" style="46"/>
    <col min="10228" max="10228" width="5" style="46" customWidth="1"/>
    <col min="10229" max="10229" width="70.85546875" style="46" customWidth="1"/>
    <col min="10230" max="10230" width="5.140625" style="46" customWidth="1"/>
    <col min="10231" max="10231" width="4" style="46" customWidth="1"/>
    <col min="10232" max="10232" width="4.42578125" style="46" customWidth="1"/>
    <col min="10233" max="10233" width="3.85546875" style="46" customWidth="1"/>
    <col min="10234" max="10234" width="5.140625" style="46" customWidth="1"/>
    <col min="10235" max="10235" width="4.28515625" style="46" customWidth="1"/>
    <col min="10236" max="10236" width="5.42578125" style="46" customWidth="1"/>
    <col min="10237" max="10237" width="5" style="46" customWidth="1"/>
    <col min="10238" max="10238" width="17.28515625" style="46" customWidth="1"/>
    <col min="10239" max="10250" width="0" style="46" hidden="1" customWidth="1"/>
    <col min="10251" max="10483" width="9.140625" style="46"/>
    <col min="10484" max="10484" width="5" style="46" customWidth="1"/>
    <col min="10485" max="10485" width="70.85546875" style="46" customWidth="1"/>
    <col min="10486" max="10486" width="5.140625" style="46" customWidth="1"/>
    <col min="10487" max="10487" width="4" style="46" customWidth="1"/>
    <col min="10488" max="10488" width="4.42578125" style="46" customWidth="1"/>
    <col min="10489" max="10489" width="3.85546875" style="46" customWidth="1"/>
    <col min="10490" max="10490" width="5.140625" style="46" customWidth="1"/>
    <col min="10491" max="10491" width="4.28515625" style="46" customWidth="1"/>
    <col min="10492" max="10492" width="5.42578125" style="46" customWidth="1"/>
    <col min="10493" max="10493" width="5" style="46" customWidth="1"/>
    <col min="10494" max="10494" width="17.28515625" style="46" customWidth="1"/>
    <col min="10495" max="10506" width="0" style="46" hidden="1" customWidth="1"/>
    <col min="10507" max="10739" width="9.140625" style="46"/>
    <col min="10740" max="10740" width="5" style="46" customWidth="1"/>
    <col min="10741" max="10741" width="70.85546875" style="46" customWidth="1"/>
    <col min="10742" max="10742" width="5.140625" style="46" customWidth="1"/>
    <col min="10743" max="10743" width="4" style="46" customWidth="1"/>
    <col min="10744" max="10744" width="4.42578125" style="46" customWidth="1"/>
    <col min="10745" max="10745" width="3.85546875" style="46" customWidth="1"/>
    <col min="10746" max="10746" width="5.140625" style="46" customWidth="1"/>
    <col min="10747" max="10747" width="4.28515625" style="46" customWidth="1"/>
    <col min="10748" max="10748" width="5.42578125" style="46" customWidth="1"/>
    <col min="10749" max="10749" width="5" style="46" customWidth="1"/>
    <col min="10750" max="10750" width="17.28515625" style="46" customWidth="1"/>
    <col min="10751" max="10762" width="0" style="46" hidden="1" customWidth="1"/>
    <col min="10763" max="10995" width="9.140625" style="46"/>
    <col min="10996" max="10996" width="5" style="46" customWidth="1"/>
    <col min="10997" max="10997" width="70.85546875" style="46" customWidth="1"/>
    <col min="10998" max="10998" width="5.140625" style="46" customWidth="1"/>
    <col min="10999" max="10999" width="4" style="46" customWidth="1"/>
    <col min="11000" max="11000" width="4.42578125" style="46" customWidth="1"/>
    <col min="11001" max="11001" width="3.85546875" style="46" customWidth="1"/>
    <col min="11002" max="11002" width="5.140625" style="46" customWidth="1"/>
    <col min="11003" max="11003" width="4.28515625" style="46" customWidth="1"/>
    <col min="11004" max="11004" width="5.42578125" style="46" customWidth="1"/>
    <col min="11005" max="11005" width="5" style="46" customWidth="1"/>
    <col min="11006" max="11006" width="17.28515625" style="46" customWidth="1"/>
    <col min="11007" max="11018" width="0" style="46" hidden="1" customWidth="1"/>
    <col min="11019" max="11251" width="9.140625" style="46"/>
    <col min="11252" max="11252" width="5" style="46" customWidth="1"/>
    <col min="11253" max="11253" width="70.85546875" style="46" customWidth="1"/>
    <col min="11254" max="11254" width="5.140625" style="46" customWidth="1"/>
    <col min="11255" max="11255" width="4" style="46" customWidth="1"/>
    <col min="11256" max="11256" width="4.42578125" style="46" customWidth="1"/>
    <col min="11257" max="11257" width="3.85546875" style="46" customWidth="1"/>
    <col min="11258" max="11258" width="5.140625" style="46" customWidth="1"/>
    <col min="11259" max="11259" width="4.28515625" style="46" customWidth="1"/>
    <col min="11260" max="11260" width="5.42578125" style="46" customWidth="1"/>
    <col min="11261" max="11261" width="5" style="46" customWidth="1"/>
    <col min="11262" max="11262" width="17.28515625" style="46" customWidth="1"/>
    <col min="11263" max="11274" width="0" style="46" hidden="1" customWidth="1"/>
    <col min="11275" max="11507" width="9.140625" style="46"/>
    <col min="11508" max="11508" width="5" style="46" customWidth="1"/>
    <col min="11509" max="11509" width="70.85546875" style="46" customWidth="1"/>
    <col min="11510" max="11510" width="5.140625" style="46" customWidth="1"/>
    <col min="11511" max="11511" width="4" style="46" customWidth="1"/>
    <col min="11512" max="11512" width="4.42578125" style="46" customWidth="1"/>
    <col min="11513" max="11513" width="3.85546875" style="46" customWidth="1"/>
    <col min="11514" max="11514" width="5.140625" style="46" customWidth="1"/>
    <col min="11515" max="11515" width="4.28515625" style="46" customWidth="1"/>
    <col min="11516" max="11516" width="5.42578125" style="46" customWidth="1"/>
    <col min="11517" max="11517" width="5" style="46" customWidth="1"/>
    <col min="11518" max="11518" width="17.28515625" style="46" customWidth="1"/>
    <col min="11519" max="11530" width="0" style="46" hidden="1" customWidth="1"/>
    <col min="11531" max="11763" width="9.140625" style="46"/>
    <col min="11764" max="11764" width="5" style="46" customWidth="1"/>
    <col min="11765" max="11765" width="70.85546875" style="46" customWidth="1"/>
    <col min="11766" max="11766" width="5.140625" style="46" customWidth="1"/>
    <col min="11767" max="11767" width="4" style="46" customWidth="1"/>
    <col min="11768" max="11768" width="4.42578125" style="46" customWidth="1"/>
    <col min="11769" max="11769" width="3.85546875" style="46" customWidth="1"/>
    <col min="11770" max="11770" width="5.140625" style="46" customWidth="1"/>
    <col min="11771" max="11771" width="4.28515625" style="46" customWidth="1"/>
    <col min="11772" max="11772" width="5.42578125" style="46" customWidth="1"/>
    <col min="11773" max="11773" width="5" style="46" customWidth="1"/>
    <col min="11774" max="11774" width="17.28515625" style="46" customWidth="1"/>
    <col min="11775" max="11786" width="0" style="46" hidden="1" customWidth="1"/>
    <col min="11787" max="12019" width="9.140625" style="46"/>
    <col min="12020" max="12020" width="5" style="46" customWidth="1"/>
    <col min="12021" max="12021" width="70.85546875" style="46" customWidth="1"/>
    <col min="12022" max="12022" width="5.140625" style="46" customWidth="1"/>
    <col min="12023" max="12023" width="4" style="46" customWidth="1"/>
    <col min="12024" max="12024" width="4.42578125" style="46" customWidth="1"/>
    <col min="12025" max="12025" width="3.85546875" style="46" customWidth="1"/>
    <col min="12026" max="12026" width="5.140625" style="46" customWidth="1"/>
    <col min="12027" max="12027" width="4.28515625" style="46" customWidth="1"/>
    <col min="12028" max="12028" width="5.42578125" style="46" customWidth="1"/>
    <col min="12029" max="12029" width="5" style="46" customWidth="1"/>
    <col min="12030" max="12030" width="17.28515625" style="46" customWidth="1"/>
    <col min="12031" max="12042" width="0" style="46" hidden="1" customWidth="1"/>
    <col min="12043" max="12275" width="9.140625" style="46"/>
    <col min="12276" max="12276" width="5" style="46" customWidth="1"/>
    <col min="12277" max="12277" width="70.85546875" style="46" customWidth="1"/>
    <col min="12278" max="12278" width="5.140625" style="46" customWidth="1"/>
    <col min="12279" max="12279" width="4" style="46" customWidth="1"/>
    <col min="12280" max="12280" width="4.42578125" style="46" customWidth="1"/>
    <col min="12281" max="12281" width="3.85546875" style="46" customWidth="1"/>
    <col min="12282" max="12282" width="5.140625" style="46" customWidth="1"/>
    <col min="12283" max="12283" width="4.28515625" style="46" customWidth="1"/>
    <col min="12284" max="12284" width="5.42578125" style="46" customWidth="1"/>
    <col min="12285" max="12285" width="5" style="46" customWidth="1"/>
    <col min="12286" max="12286" width="17.28515625" style="46" customWidth="1"/>
    <col min="12287" max="12298" width="0" style="46" hidden="1" customWidth="1"/>
    <col min="12299" max="12531" width="9.140625" style="46"/>
    <col min="12532" max="12532" width="5" style="46" customWidth="1"/>
    <col min="12533" max="12533" width="70.85546875" style="46" customWidth="1"/>
    <col min="12534" max="12534" width="5.140625" style="46" customWidth="1"/>
    <col min="12535" max="12535" width="4" style="46" customWidth="1"/>
    <col min="12536" max="12536" width="4.42578125" style="46" customWidth="1"/>
    <col min="12537" max="12537" width="3.85546875" style="46" customWidth="1"/>
    <col min="12538" max="12538" width="5.140625" style="46" customWidth="1"/>
    <col min="12539" max="12539" width="4.28515625" style="46" customWidth="1"/>
    <col min="12540" max="12540" width="5.42578125" style="46" customWidth="1"/>
    <col min="12541" max="12541" width="5" style="46" customWidth="1"/>
    <col min="12542" max="12542" width="17.28515625" style="46" customWidth="1"/>
    <col min="12543" max="12554" width="0" style="46" hidden="1" customWidth="1"/>
    <col min="12555" max="12787" width="9.140625" style="46"/>
    <col min="12788" max="12788" width="5" style="46" customWidth="1"/>
    <col min="12789" max="12789" width="70.85546875" style="46" customWidth="1"/>
    <col min="12790" max="12790" width="5.140625" style="46" customWidth="1"/>
    <col min="12791" max="12791" width="4" style="46" customWidth="1"/>
    <col min="12792" max="12792" width="4.42578125" style="46" customWidth="1"/>
    <col min="12793" max="12793" width="3.85546875" style="46" customWidth="1"/>
    <col min="12794" max="12794" width="5.140625" style="46" customWidth="1"/>
    <col min="12795" max="12795" width="4.28515625" style="46" customWidth="1"/>
    <col min="12796" max="12796" width="5.42578125" style="46" customWidth="1"/>
    <col min="12797" max="12797" width="5" style="46" customWidth="1"/>
    <col min="12798" max="12798" width="17.28515625" style="46" customWidth="1"/>
    <col min="12799" max="12810" width="0" style="46" hidden="1" customWidth="1"/>
    <col min="12811" max="13043" width="9.140625" style="46"/>
    <col min="13044" max="13044" width="5" style="46" customWidth="1"/>
    <col min="13045" max="13045" width="70.85546875" style="46" customWidth="1"/>
    <col min="13046" max="13046" width="5.140625" style="46" customWidth="1"/>
    <col min="13047" max="13047" width="4" style="46" customWidth="1"/>
    <col min="13048" max="13048" width="4.42578125" style="46" customWidth="1"/>
    <col min="13049" max="13049" width="3.85546875" style="46" customWidth="1"/>
    <col min="13050" max="13050" width="5.140625" style="46" customWidth="1"/>
    <col min="13051" max="13051" width="4.28515625" style="46" customWidth="1"/>
    <col min="13052" max="13052" width="5.42578125" style="46" customWidth="1"/>
    <col min="13053" max="13053" width="5" style="46" customWidth="1"/>
    <col min="13054" max="13054" width="17.28515625" style="46" customWidth="1"/>
    <col min="13055" max="13066" width="0" style="46" hidden="1" customWidth="1"/>
    <col min="13067" max="13299" width="9.140625" style="46"/>
    <col min="13300" max="13300" width="5" style="46" customWidth="1"/>
    <col min="13301" max="13301" width="70.85546875" style="46" customWidth="1"/>
    <col min="13302" max="13302" width="5.140625" style="46" customWidth="1"/>
    <col min="13303" max="13303" width="4" style="46" customWidth="1"/>
    <col min="13304" max="13304" width="4.42578125" style="46" customWidth="1"/>
    <col min="13305" max="13305" width="3.85546875" style="46" customWidth="1"/>
    <col min="13306" max="13306" width="5.140625" style="46" customWidth="1"/>
    <col min="13307" max="13307" width="4.28515625" style="46" customWidth="1"/>
    <col min="13308" max="13308" width="5.42578125" style="46" customWidth="1"/>
    <col min="13309" max="13309" width="5" style="46" customWidth="1"/>
    <col min="13310" max="13310" width="17.28515625" style="46" customWidth="1"/>
    <col min="13311" max="13322" width="0" style="46" hidden="1" customWidth="1"/>
    <col min="13323" max="13555" width="9.140625" style="46"/>
    <col min="13556" max="13556" width="5" style="46" customWidth="1"/>
    <col min="13557" max="13557" width="70.85546875" style="46" customWidth="1"/>
    <col min="13558" max="13558" width="5.140625" style="46" customWidth="1"/>
    <col min="13559" max="13559" width="4" style="46" customWidth="1"/>
    <col min="13560" max="13560" width="4.42578125" style="46" customWidth="1"/>
    <col min="13561" max="13561" width="3.85546875" style="46" customWidth="1"/>
    <col min="13562" max="13562" width="5.140625" style="46" customWidth="1"/>
    <col min="13563" max="13563" width="4.28515625" style="46" customWidth="1"/>
    <col min="13564" max="13564" width="5.42578125" style="46" customWidth="1"/>
    <col min="13565" max="13565" width="5" style="46" customWidth="1"/>
    <col min="13566" max="13566" width="17.28515625" style="46" customWidth="1"/>
    <col min="13567" max="13578" width="0" style="46" hidden="1" customWidth="1"/>
    <col min="13579" max="13811" width="9.140625" style="46"/>
    <col min="13812" max="13812" width="5" style="46" customWidth="1"/>
    <col min="13813" max="13813" width="70.85546875" style="46" customWidth="1"/>
    <col min="13814" max="13814" width="5.140625" style="46" customWidth="1"/>
    <col min="13815" max="13815" width="4" style="46" customWidth="1"/>
    <col min="13816" max="13816" width="4.42578125" style="46" customWidth="1"/>
    <col min="13817" max="13817" width="3.85546875" style="46" customWidth="1"/>
    <col min="13818" max="13818" width="5.140625" style="46" customWidth="1"/>
    <col min="13819" max="13819" width="4.28515625" style="46" customWidth="1"/>
    <col min="13820" max="13820" width="5.42578125" style="46" customWidth="1"/>
    <col min="13821" max="13821" width="5" style="46" customWidth="1"/>
    <col min="13822" max="13822" width="17.28515625" style="46" customWidth="1"/>
    <col min="13823" max="13834" width="0" style="46" hidden="1" customWidth="1"/>
    <col min="13835" max="14067" width="9.140625" style="46"/>
    <col min="14068" max="14068" width="5" style="46" customWidth="1"/>
    <col min="14069" max="14069" width="70.85546875" style="46" customWidth="1"/>
    <col min="14070" max="14070" width="5.140625" style="46" customWidth="1"/>
    <col min="14071" max="14071" width="4" style="46" customWidth="1"/>
    <col min="14072" max="14072" width="4.42578125" style="46" customWidth="1"/>
    <col min="14073" max="14073" width="3.85546875" style="46" customWidth="1"/>
    <col min="14074" max="14074" width="5.140625" style="46" customWidth="1"/>
    <col min="14075" max="14075" width="4.28515625" style="46" customWidth="1"/>
    <col min="14076" max="14076" width="5.42578125" style="46" customWidth="1"/>
    <col min="14077" max="14077" width="5" style="46" customWidth="1"/>
    <col min="14078" max="14078" width="17.28515625" style="46" customWidth="1"/>
    <col min="14079" max="14090" width="0" style="46" hidden="1" customWidth="1"/>
    <col min="14091" max="14323" width="9.140625" style="46"/>
    <col min="14324" max="14324" width="5" style="46" customWidth="1"/>
    <col min="14325" max="14325" width="70.85546875" style="46" customWidth="1"/>
    <col min="14326" max="14326" width="5.140625" style="46" customWidth="1"/>
    <col min="14327" max="14327" width="4" style="46" customWidth="1"/>
    <col min="14328" max="14328" width="4.42578125" style="46" customWidth="1"/>
    <col min="14329" max="14329" width="3.85546875" style="46" customWidth="1"/>
    <col min="14330" max="14330" width="5.140625" style="46" customWidth="1"/>
    <col min="14331" max="14331" width="4.28515625" style="46" customWidth="1"/>
    <col min="14332" max="14332" width="5.42578125" style="46" customWidth="1"/>
    <col min="14333" max="14333" width="5" style="46" customWidth="1"/>
    <col min="14334" max="14334" width="17.28515625" style="46" customWidth="1"/>
    <col min="14335" max="14346" width="0" style="46" hidden="1" customWidth="1"/>
    <col min="14347" max="14579" width="9.140625" style="46"/>
    <col min="14580" max="14580" width="5" style="46" customWidth="1"/>
    <col min="14581" max="14581" width="70.85546875" style="46" customWidth="1"/>
    <col min="14582" max="14582" width="5.140625" style="46" customWidth="1"/>
    <col min="14583" max="14583" width="4" style="46" customWidth="1"/>
    <col min="14584" max="14584" width="4.42578125" style="46" customWidth="1"/>
    <col min="14585" max="14585" width="3.85546875" style="46" customWidth="1"/>
    <col min="14586" max="14586" width="5.140625" style="46" customWidth="1"/>
    <col min="14587" max="14587" width="4.28515625" style="46" customWidth="1"/>
    <col min="14588" max="14588" width="5.42578125" style="46" customWidth="1"/>
    <col min="14589" max="14589" width="5" style="46" customWidth="1"/>
    <col min="14590" max="14590" width="17.28515625" style="46" customWidth="1"/>
    <col min="14591" max="14602" width="0" style="46" hidden="1" customWidth="1"/>
    <col min="14603" max="14835" width="9.140625" style="46"/>
    <col min="14836" max="14836" width="5" style="46" customWidth="1"/>
    <col min="14837" max="14837" width="70.85546875" style="46" customWidth="1"/>
    <col min="14838" max="14838" width="5.140625" style="46" customWidth="1"/>
    <col min="14839" max="14839" width="4" style="46" customWidth="1"/>
    <col min="14840" max="14840" width="4.42578125" style="46" customWidth="1"/>
    <col min="14841" max="14841" width="3.85546875" style="46" customWidth="1"/>
    <col min="14842" max="14842" width="5.140625" style="46" customWidth="1"/>
    <col min="14843" max="14843" width="4.28515625" style="46" customWidth="1"/>
    <col min="14844" max="14844" width="5.42578125" style="46" customWidth="1"/>
    <col min="14845" max="14845" width="5" style="46" customWidth="1"/>
    <col min="14846" max="14846" width="17.28515625" style="46" customWidth="1"/>
    <col min="14847" max="14858" width="0" style="46" hidden="1" customWidth="1"/>
    <col min="14859" max="15091" width="9.140625" style="46"/>
    <col min="15092" max="15092" width="5" style="46" customWidth="1"/>
    <col min="15093" max="15093" width="70.85546875" style="46" customWidth="1"/>
    <col min="15094" max="15094" width="5.140625" style="46" customWidth="1"/>
    <col min="15095" max="15095" width="4" style="46" customWidth="1"/>
    <col min="15096" max="15096" width="4.42578125" style="46" customWidth="1"/>
    <col min="15097" max="15097" width="3.85546875" style="46" customWidth="1"/>
    <col min="15098" max="15098" width="5.140625" style="46" customWidth="1"/>
    <col min="15099" max="15099" width="4.28515625" style="46" customWidth="1"/>
    <col min="15100" max="15100" width="5.42578125" style="46" customWidth="1"/>
    <col min="15101" max="15101" width="5" style="46" customWidth="1"/>
    <col min="15102" max="15102" width="17.28515625" style="46" customWidth="1"/>
    <col min="15103" max="15114" width="0" style="46" hidden="1" customWidth="1"/>
    <col min="15115" max="15347" width="9.140625" style="46"/>
    <col min="15348" max="15348" width="5" style="46" customWidth="1"/>
    <col min="15349" max="15349" width="70.85546875" style="46" customWidth="1"/>
    <col min="15350" max="15350" width="5.140625" style="46" customWidth="1"/>
    <col min="15351" max="15351" width="4" style="46" customWidth="1"/>
    <col min="15352" max="15352" width="4.42578125" style="46" customWidth="1"/>
    <col min="15353" max="15353" width="3.85546875" style="46" customWidth="1"/>
    <col min="15354" max="15354" width="5.140625" style="46" customWidth="1"/>
    <col min="15355" max="15355" width="4.28515625" style="46" customWidth="1"/>
    <col min="15356" max="15356" width="5.42578125" style="46" customWidth="1"/>
    <col min="15357" max="15357" width="5" style="46" customWidth="1"/>
    <col min="15358" max="15358" width="17.28515625" style="46" customWidth="1"/>
    <col min="15359" max="15370" width="0" style="46" hidden="1" customWidth="1"/>
    <col min="15371" max="15603" width="9.140625" style="46"/>
    <col min="15604" max="15604" width="5" style="46" customWidth="1"/>
    <col min="15605" max="15605" width="70.85546875" style="46" customWidth="1"/>
    <col min="15606" max="15606" width="5.140625" style="46" customWidth="1"/>
    <col min="15607" max="15607" width="4" style="46" customWidth="1"/>
    <col min="15608" max="15608" width="4.42578125" style="46" customWidth="1"/>
    <col min="15609" max="15609" width="3.85546875" style="46" customWidth="1"/>
    <col min="15610" max="15610" width="5.140625" style="46" customWidth="1"/>
    <col min="15611" max="15611" width="4.28515625" style="46" customWidth="1"/>
    <col min="15612" max="15612" width="5.42578125" style="46" customWidth="1"/>
    <col min="15613" max="15613" width="5" style="46" customWidth="1"/>
    <col min="15614" max="15614" width="17.28515625" style="46" customWidth="1"/>
    <col min="15615" max="15626" width="0" style="46" hidden="1" customWidth="1"/>
    <col min="15627" max="15859" width="9.140625" style="46"/>
    <col min="15860" max="15860" width="5" style="46" customWidth="1"/>
    <col min="15861" max="15861" width="70.85546875" style="46" customWidth="1"/>
    <col min="15862" max="15862" width="5.140625" style="46" customWidth="1"/>
    <col min="15863" max="15863" width="4" style="46" customWidth="1"/>
    <col min="15864" max="15864" width="4.42578125" style="46" customWidth="1"/>
    <col min="15865" max="15865" width="3.85546875" style="46" customWidth="1"/>
    <col min="15866" max="15866" width="5.140625" style="46" customWidth="1"/>
    <col min="15867" max="15867" width="4.28515625" style="46" customWidth="1"/>
    <col min="15868" max="15868" width="5.42578125" style="46" customWidth="1"/>
    <col min="15869" max="15869" width="5" style="46" customWidth="1"/>
    <col min="15870" max="15870" width="17.28515625" style="46" customWidth="1"/>
    <col min="15871" max="15882" width="0" style="46" hidden="1" customWidth="1"/>
    <col min="15883" max="16115" width="9.140625" style="46"/>
    <col min="16116" max="16116" width="5" style="46" customWidth="1"/>
    <col min="16117" max="16117" width="70.85546875" style="46" customWidth="1"/>
    <col min="16118" max="16118" width="5.140625" style="46" customWidth="1"/>
    <col min="16119" max="16119" width="4" style="46" customWidth="1"/>
    <col min="16120" max="16120" width="4.42578125" style="46" customWidth="1"/>
    <col min="16121" max="16121" width="3.85546875" style="46" customWidth="1"/>
    <col min="16122" max="16122" width="5.140625" style="46" customWidth="1"/>
    <col min="16123" max="16123" width="4.28515625" style="46" customWidth="1"/>
    <col min="16124" max="16124" width="5.42578125" style="46" customWidth="1"/>
    <col min="16125" max="16125" width="5" style="46" customWidth="1"/>
    <col min="16126" max="16126" width="17.28515625" style="46" customWidth="1"/>
    <col min="16127" max="16138" width="0" style="46" hidden="1" customWidth="1"/>
    <col min="16139" max="16384" width="9.140625" style="46"/>
  </cols>
  <sheetData>
    <row r="1" spans="1:13" ht="69.75" hidden="1" customHeight="1" x14ac:dyDescent="0.3">
      <c r="A1" s="44"/>
      <c r="B1" s="44"/>
      <c r="C1" s="45"/>
      <c r="D1" s="45"/>
      <c r="E1" s="45"/>
      <c r="F1" s="45"/>
      <c r="G1" s="45"/>
      <c r="H1" s="45"/>
      <c r="I1" s="45"/>
      <c r="J1" s="45"/>
      <c r="K1" s="44"/>
    </row>
    <row r="2" spans="1:13" ht="20.100000000000001" customHeight="1" x14ac:dyDescent="0.3">
      <c r="A2" s="100"/>
      <c r="B2" s="100"/>
      <c r="C2" s="101"/>
      <c r="D2" s="101"/>
      <c r="E2" s="101"/>
      <c r="F2" s="101"/>
      <c r="G2" s="101"/>
      <c r="H2" s="101"/>
      <c r="I2" s="118" t="s">
        <v>198</v>
      </c>
      <c r="J2" s="118"/>
      <c r="K2" s="118"/>
    </row>
    <row r="3" spans="1:13" ht="70.5" hidden="1" customHeight="1" x14ac:dyDescent="0.3">
      <c r="A3" s="100"/>
      <c r="B3" s="100"/>
      <c r="C3" s="101"/>
      <c r="D3" s="101"/>
      <c r="E3" s="101"/>
      <c r="F3" s="101"/>
      <c r="G3" s="101"/>
      <c r="H3" s="101"/>
      <c r="I3" s="118"/>
      <c r="J3" s="118"/>
      <c r="K3" s="118"/>
    </row>
    <row r="4" spans="1:13" ht="26.25" hidden="1" customHeight="1" x14ac:dyDescent="0.3">
      <c r="A4" s="100"/>
      <c r="B4" s="100"/>
      <c r="C4" s="101"/>
      <c r="D4" s="101"/>
      <c r="E4" s="101"/>
      <c r="F4" s="101"/>
      <c r="G4" s="101"/>
      <c r="H4" s="101"/>
      <c r="I4" s="118"/>
      <c r="J4" s="118"/>
      <c r="K4" s="118"/>
    </row>
    <row r="5" spans="1:13" ht="93" customHeight="1" x14ac:dyDescent="0.3">
      <c r="A5" s="100"/>
      <c r="B5" s="100"/>
      <c r="C5" s="101"/>
      <c r="D5" s="101"/>
      <c r="E5" s="101"/>
      <c r="F5" s="101"/>
      <c r="G5" s="101"/>
      <c r="H5" s="101"/>
      <c r="I5" s="118"/>
      <c r="J5" s="118"/>
      <c r="K5" s="118"/>
    </row>
    <row r="6" spans="1:13" ht="20.25" customHeight="1" x14ac:dyDescent="0.3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1"/>
    </row>
    <row r="7" spans="1:13" x14ac:dyDescent="0.3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3" x14ac:dyDescent="0.3">
      <c r="A8" s="100"/>
      <c r="B8" s="119" t="s">
        <v>180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3" x14ac:dyDescent="0.3">
      <c r="A9" s="4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3">
      <c r="A10" s="44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9.5" thickBo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x14ac:dyDescent="0.3">
      <c r="A12" s="48"/>
      <c r="B12" s="120" t="s">
        <v>2</v>
      </c>
      <c r="C12" s="123" t="s">
        <v>1</v>
      </c>
      <c r="D12" s="124"/>
      <c r="E12" s="124"/>
      <c r="F12" s="124"/>
      <c r="G12" s="124"/>
      <c r="H12" s="124"/>
      <c r="I12" s="124"/>
      <c r="J12" s="125"/>
      <c r="K12" s="132" t="s">
        <v>137</v>
      </c>
      <c r="L12" s="135" t="s">
        <v>137</v>
      </c>
      <c r="M12" s="138" t="s">
        <v>137</v>
      </c>
    </row>
    <row r="13" spans="1:13" x14ac:dyDescent="0.3">
      <c r="A13" s="49"/>
      <c r="B13" s="121"/>
      <c r="C13" s="126"/>
      <c r="D13" s="127"/>
      <c r="E13" s="127"/>
      <c r="F13" s="127"/>
      <c r="G13" s="127"/>
      <c r="H13" s="127"/>
      <c r="I13" s="127"/>
      <c r="J13" s="128"/>
      <c r="K13" s="133"/>
      <c r="L13" s="136"/>
      <c r="M13" s="139"/>
    </row>
    <row r="14" spans="1:13" ht="1.5" customHeight="1" thickBot="1" x14ac:dyDescent="0.35">
      <c r="A14" s="49"/>
      <c r="B14" s="121"/>
      <c r="C14" s="126"/>
      <c r="D14" s="127"/>
      <c r="E14" s="127"/>
      <c r="F14" s="127"/>
      <c r="G14" s="127"/>
      <c r="H14" s="127"/>
      <c r="I14" s="127"/>
      <c r="J14" s="128"/>
      <c r="K14" s="133"/>
      <c r="L14" s="136"/>
      <c r="M14" s="50" t="s">
        <v>3</v>
      </c>
    </row>
    <row r="15" spans="1:13" ht="19.5" hidden="1" thickBot="1" x14ac:dyDescent="0.35">
      <c r="A15" s="49"/>
      <c r="B15" s="121"/>
      <c r="C15" s="126"/>
      <c r="D15" s="127"/>
      <c r="E15" s="127"/>
      <c r="F15" s="127"/>
      <c r="G15" s="127"/>
      <c r="H15" s="127"/>
      <c r="I15" s="127"/>
      <c r="J15" s="128"/>
      <c r="K15" s="133"/>
      <c r="L15" s="136"/>
      <c r="M15" s="50" t="s">
        <v>4</v>
      </c>
    </row>
    <row r="16" spans="1:13" ht="19.5" hidden="1" thickBot="1" x14ac:dyDescent="0.35">
      <c r="A16" s="49"/>
      <c r="B16" s="122"/>
      <c r="C16" s="129"/>
      <c r="D16" s="130"/>
      <c r="E16" s="130"/>
      <c r="F16" s="130"/>
      <c r="G16" s="130"/>
      <c r="H16" s="130"/>
      <c r="I16" s="130"/>
      <c r="J16" s="131"/>
      <c r="K16" s="134"/>
      <c r="L16" s="137"/>
      <c r="M16" s="50"/>
    </row>
    <row r="17" spans="1:13" x14ac:dyDescent="0.3">
      <c r="A17" s="51">
        <v>1</v>
      </c>
      <c r="B17" s="52">
        <v>2</v>
      </c>
      <c r="C17" s="140">
        <v>3</v>
      </c>
      <c r="D17" s="140"/>
      <c r="E17" s="140"/>
      <c r="F17" s="140"/>
      <c r="G17" s="140"/>
      <c r="H17" s="140"/>
      <c r="I17" s="140"/>
      <c r="J17" s="141"/>
      <c r="K17" s="53">
        <v>4</v>
      </c>
      <c r="L17" s="54">
        <v>5</v>
      </c>
      <c r="M17" s="55">
        <v>6</v>
      </c>
    </row>
    <row r="18" spans="1:13" ht="48" customHeight="1" x14ac:dyDescent="0.3">
      <c r="A18" s="50"/>
      <c r="B18" s="50"/>
      <c r="C18" s="142" t="s">
        <v>110</v>
      </c>
      <c r="D18" s="143" t="s">
        <v>111</v>
      </c>
      <c r="E18" s="143"/>
      <c r="F18" s="143"/>
      <c r="G18" s="143"/>
      <c r="H18" s="143"/>
      <c r="I18" s="143" t="s">
        <v>112</v>
      </c>
      <c r="J18" s="143"/>
      <c r="K18" s="56"/>
      <c r="L18" s="57"/>
      <c r="M18" s="58"/>
    </row>
    <row r="19" spans="1:13" ht="70.5" customHeight="1" x14ac:dyDescent="0.3">
      <c r="A19" s="59"/>
      <c r="B19" s="59"/>
      <c r="C19" s="142"/>
      <c r="D19" s="60" t="s">
        <v>113</v>
      </c>
      <c r="E19" s="60" t="s">
        <v>114</v>
      </c>
      <c r="F19" s="60" t="s">
        <v>115</v>
      </c>
      <c r="G19" s="60" t="s">
        <v>116</v>
      </c>
      <c r="H19" s="102" t="s">
        <v>117</v>
      </c>
      <c r="I19" s="102" t="s">
        <v>118</v>
      </c>
      <c r="J19" s="102" t="s">
        <v>119</v>
      </c>
      <c r="K19" s="62" t="s">
        <v>149</v>
      </c>
      <c r="L19" s="63" t="s">
        <v>154</v>
      </c>
      <c r="M19" s="55" t="s">
        <v>182</v>
      </c>
    </row>
    <row r="20" spans="1:13" x14ac:dyDescent="0.3">
      <c r="A20" s="64" t="s">
        <v>5</v>
      </c>
      <c r="B20" s="7" t="s">
        <v>6</v>
      </c>
      <c r="C20" s="3" t="s">
        <v>7</v>
      </c>
      <c r="D20" s="3">
        <v>1</v>
      </c>
      <c r="E20" s="3" t="s">
        <v>8</v>
      </c>
      <c r="F20" s="3" t="s">
        <v>8</v>
      </c>
      <c r="G20" s="3" t="s">
        <v>7</v>
      </c>
      <c r="H20" s="3" t="s">
        <v>8</v>
      </c>
      <c r="I20" s="3" t="s">
        <v>9</v>
      </c>
      <c r="J20" s="3" t="s">
        <v>7</v>
      </c>
      <c r="K20" s="66">
        <f>K22+K32+K34+K41+K52+K39+K50+K27+K47</f>
        <v>37914.639999999999</v>
      </c>
      <c r="L20" s="66">
        <f t="shared" ref="L20:M20" si="0">L22+L32+L34+L41+L52+L39+L50+L27+L47</f>
        <v>39949.040000000001</v>
      </c>
      <c r="M20" s="66">
        <f t="shared" si="0"/>
        <v>35775</v>
      </c>
    </row>
    <row r="21" spans="1:13" x14ac:dyDescent="0.3">
      <c r="A21" s="64" t="s">
        <v>10</v>
      </c>
      <c r="B21" s="8" t="s">
        <v>11</v>
      </c>
      <c r="C21" s="3" t="s">
        <v>7</v>
      </c>
      <c r="D21" s="3" t="s">
        <v>12</v>
      </c>
      <c r="E21" s="3" t="s">
        <v>13</v>
      </c>
      <c r="F21" s="3" t="s">
        <v>8</v>
      </c>
      <c r="G21" s="3" t="s">
        <v>7</v>
      </c>
      <c r="H21" s="3" t="s">
        <v>8</v>
      </c>
      <c r="I21" s="3" t="s">
        <v>9</v>
      </c>
      <c r="J21" s="3" t="s">
        <v>7</v>
      </c>
      <c r="K21" s="66">
        <f t="shared" ref="K21:M21" si="1">K22</f>
        <v>21775</v>
      </c>
      <c r="L21" s="66">
        <f t="shared" si="1"/>
        <v>23517</v>
      </c>
      <c r="M21" s="66">
        <f t="shared" si="1"/>
        <v>24928</v>
      </c>
    </row>
    <row r="22" spans="1:13" ht="25.5" customHeight="1" x14ac:dyDescent="0.3">
      <c r="A22" s="64"/>
      <c r="B22" s="8" t="s">
        <v>14</v>
      </c>
      <c r="C22" s="3" t="s">
        <v>15</v>
      </c>
      <c r="D22" s="3" t="s">
        <v>12</v>
      </c>
      <c r="E22" s="3" t="s">
        <v>13</v>
      </c>
      <c r="F22" s="3" t="s">
        <v>16</v>
      </c>
      <c r="G22" s="3" t="s">
        <v>7</v>
      </c>
      <c r="H22" s="3" t="s">
        <v>13</v>
      </c>
      <c r="I22" s="3" t="s">
        <v>9</v>
      </c>
      <c r="J22" s="3" t="s">
        <v>17</v>
      </c>
      <c r="K22" s="66">
        <f>K23+K24+K25+K26</f>
        <v>21775</v>
      </c>
      <c r="L22" s="66">
        <f t="shared" ref="L22:M22" si="2">L23+L24+L25+L26</f>
        <v>23517</v>
      </c>
      <c r="M22" s="66">
        <f t="shared" si="2"/>
        <v>24928</v>
      </c>
    </row>
    <row r="23" spans="1:13" ht="72.75" customHeight="1" x14ac:dyDescent="0.3">
      <c r="A23" s="68" t="s">
        <v>18</v>
      </c>
      <c r="B23" s="9" t="s">
        <v>128</v>
      </c>
      <c r="C23" s="10" t="s">
        <v>15</v>
      </c>
      <c r="D23" s="10" t="s">
        <v>12</v>
      </c>
      <c r="E23" s="10" t="s">
        <v>13</v>
      </c>
      <c r="F23" s="10" t="s">
        <v>16</v>
      </c>
      <c r="G23" s="10" t="s">
        <v>19</v>
      </c>
      <c r="H23" s="10" t="s">
        <v>13</v>
      </c>
      <c r="I23" s="10" t="s">
        <v>9</v>
      </c>
      <c r="J23" s="10" t="s">
        <v>17</v>
      </c>
      <c r="K23" s="69">
        <v>21383</v>
      </c>
      <c r="L23" s="70" t="s">
        <v>193</v>
      </c>
      <c r="M23" s="71">
        <v>24480</v>
      </c>
    </row>
    <row r="24" spans="1:13" ht="81.75" customHeight="1" x14ac:dyDescent="0.3">
      <c r="A24" s="68" t="s">
        <v>20</v>
      </c>
      <c r="B24" s="9" t="s">
        <v>21</v>
      </c>
      <c r="C24" s="10" t="s">
        <v>15</v>
      </c>
      <c r="D24" s="10" t="s">
        <v>12</v>
      </c>
      <c r="E24" s="10" t="s">
        <v>13</v>
      </c>
      <c r="F24" s="10" t="s">
        <v>16</v>
      </c>
      <c r="G24" s="10" t="s">
        <v>22</v>
      </c>
      <c r="H24" s="10" t="s">
        <v>13</v>
      </c>
      <c r="I24" s="10" t="s">
        <v>9</v>
      </c>
      <c r="J24" s="10" t="s">
        <v>17</v>
      </c>
      <c r="K24" s="69">
        <v>218</v>
      </c>
      <c r="L24" s="72" t="s">
        <v>194</v>
      </c>
      <c r="M24" s="71">
        <v>249</v>
      </c>
    </row>
    <row r="25" spans="1:13" ht="39.75" customHeight="1" x14ac:dyDescent="0.3">
      <c r="A25" s="68" t="s">
        <v>23</v>
      </c>
      <c r="B25" s="9" t="s">
        <v>24</v>
      </c>
      <c r="C25" s="10" t="s">
        <v>15</v>
      </c>
      <c r="D25" s="10" t="s">
        <v>12</v>
      </c>
      <c r="E25" s="10" t="s">
        <v>13</v>
      </c>
      <c r="F25" s="10" t="s">
        <v>16</v>
      </c>
      <c r="G25" s="10" t="s">
        <v>25</v>
      </c>
      <c r="H25" s="10" t="s">
        <v>13</v>
      </c>
      <c r="I25" s="10" t="s">
        <v>9</v>
      </c>
      <c r="J25" s="10" t="s">
        <v>17</v>
      </c>
      <c r="K25" s="69">
        <v>174</v>
      </c>
      <c r="L25" s="70" t="s">
        <v>195</v>
      </c>
      <c r="M25" s="71">
        <v>199</v>
      </c>
    </row>
    <row r="26" spans="1:13" ht="72" customHeight="1" x14ac:dyDescent="0.3">
      <c r="A26" s="68" t="s">
        <v>26</v>
      </c>
      <c r="B26" s="11" t="s">
        <v>27</v>
      </c>
      <c r="C26" s="10" t="s">
        <v>15</v>
      </c>
      <c r="D26" s="10" t="s">
        <v>12</v>
      </c>
      <c r="E26" s="10" t="s">
        <v>13</v>
      </c>
      <c r="F26" s="10" t="s">
        <v>16</v>
      </c>
      <c r="G26" s="10" t="s">
        <v>28</v>
      </c>
      <c r="H26" s="10" t="s">
        <v>13</v>
      </c>
      <c r="I26" s="10" t="s">
        <v>9</v>
      </c>
      <c r="J26" s="10" t="s">
        <v>17</v>
      </c>
      <c r="K26" s="69">
        <v>0</v>
      </c>
      <c r="L26" s="70" t="s">
        <v>156</v>
      </c>
      <c r="M26" s="71">
        <v>0</v>
      </c>
    </row>
    <row r="27" spans="1:13" ht="21.75" customHeight="1" x14ac:dyDescent="0.3">
      <c r="A27" s="67">
        <v>2</v>
      </c>
      <c r="B27" s="12" t="s">
        <v>29</v>
      </c>
      <c r="C27" s="3" t="s">
        <v>7</v>
      </c>
      <c r="D27" s="3" t="s">
        <v>12</v>
      </c>
      <c r="E27" s="3" t="s">
        <v>30</v>
      </c>
      <c r="F27" s="3" t="s">
        <v>16</v>
      </c>
      <c r="G27" s="3" t="s">
        <v>7</v>
      </c>
      <c r="H27" s="3" t="s">
        <v>13</v>
      </c>
      <c r="I27" s="3" t="s">
        <v>9</v>
      </c>
      <c r="J27" s="3" t="s">
        <v>17</v>
      </c>
      <c r="K27" s="66">
        <f>K28+K29+K30+K31</f>
        <v>5740.6399999999994</v>
      </c>
      <c r="L27" s="73">
        <f t="shared" ref="L27:M27" si="3">L28+L29+L30+L31</f>
        <v>5817.0400000000009</v>
      </c>
      <c r="M27" s="50">
        <f t="shared" si="3"/>
        <v>0</v>
      </c>
    </row>
    <row r="28" spans="1:13" ht="53.25" customHeight="1" x14ac:dyDescent="0.3">
      <c r="A28" s="74" t="s">
        <v>31</v>
      </c>
      <c r="B28" s="9" t="s">
        <v>32</v>
      </c>
      <c r="C28" s="10" t="s">
        <v>33</v>
      </c>
      <c r="D28" s="10" t="s">
        <v>12</v>
      </c>
      <c r="E28" s="10" t="s">
        <v>30</v>
      </c>
      <c r="F28" s="10" t="s">
        <v>16</v>
      </c>
      <c r="G28" s="10" t="s">
        <v>199</v>
      </c>
      <c r="H28" s="10" t="s">
        <v>13</v>
      </c>
      <c r="I28" s="10" t="s">
        <v>9</v>
      </c>
      <c r="J28" s="10" t="s">
        <v>17</v>
      </c>
      <c r="K28" s="69">
        <v>2568.35</v>
      </c>
      <c r="L28" s="70" t="s">
        <v>183</v>
      </c>
      <c r="M28" s="58">
        <v>0</v>
      </c>
    </row>
    <row r="29" spans="1:13" ht="72" customHeight="1" x14ac:dyDescent="0.3">
      <c r="A29" s="74" t="s">
        <v>35</v>
      </c>
      <c r="B29" s="9" t="s">
        <v>167</v>
      </c>
      <c r="C29" s="10" t="s">
        <v>33</v>
      </c>
      <c r="D29" s="10" t="s">
        <v>12</v>
      </c>
      <c r="E29" s="10" t="s">
        <v>30</v>
      </c>
      <c r="F29" s="10" t="s">
        <v>16</v>
      </c>
      <c r="G29" s="10" t="s">
        <v>200</v>
      </c>
      <c r="H29" s="10" t="s">
        <v>13</v>
      </c>
      <c r="I29" s="10" t="s">
        <v>9</v>
      </c>
      <c r="J29" s="10" t="s">
        <v>17</v>
      </c>
      <c r="K29" s="69">
        <v>14.39</v>
      </c>
      <c r="L29" s="70" t="s">
        <v>184</v>
      </c>
      <c r="M29" s="58">
        <v>0</v>
      </c>
    </row>
    <row r="30" spans="1:13" ht="53.25" customHeight="1" x14ac:dyDescent="0.3">
      <c r="A30" s="74" t="s">
        <v>37</v>
      </c>
      <c r="B30" s="9" t="s">
        <v>168</v>
      </c>
      <c r="C30" s="10" t="s">
        <v>33</v>
      </c>
      <c r="D30" s="10" t="s">
        <v>12</v>
      </c>
      <c r="E30" s="10" t="s">
        <v>30</v>
      </c>
      <c r="F30" s="10" t="s">
        <v>16</v>
      </c>
      <c r="G30" s="10" t="s">
        <v>201</v>
      </c>
      <c r="H30" s="10" t="s">
        <v>13</v>
      </c>
      <c r="I30" s="10" t="s">
        <v>9</v>
      </c>
      <c r="J30" s="10" t="s">
        <v>17</v>
      </c>
      <c r="K30" s="69">
        <v>3476.16</v>
      </c>
      <c r="L30" s="70" t="s">
        <v>185</v>
      </c>
      <c r="M30" s="58">
        <v>0</v>
      </c>
    </row>
    <row r="31" spans="1:13" ht="53.25" customHeight="1" x14ac:dyDescent="0.3">
      <c r="A31" s="74" t="s">
        <v>39</v>
      </c>
      <c r="B31" s="9" t="s">
        <v>169</v>
      </c>
      <c r="C31" s="10" t="s">
        <v>33</v>
      </c>
      <c r="D31" s="10" t="s">
        <v>12</v>
      </c>
      <c r="E31" s="10" t="s">
        <v>30</v>
      </c>
      <c r="F31" s="10" t="s">
        <v>16</v>
      </c>
      <c r="G31" s="10" t="s">
        <v>202</v>
      </c>
      <c r="H31" s="10" t="s">
        <v>13</v>
      </c>
      <c r="I31" s="10" t="s">
        <v>9</v>
      </c>
      <c r="J31" s="10" t="s">
        <v>17</v>
      </c>
      <c r="K31" s="69">
        <v>-318.26</v>
      </c>
      <c r="L31" s="70" t="s">
        <v>186</v>
      </c>
      <c r="M31" s="58">
        <v>0</v>
      </c>
    </row>
    <row r="32" spans="1:13" x14ac:dyDescent="0.3">
      <c r="A32" s="64">
        <v>3</v>
      </c>
      <c r="B32" s="8" t="s">
        <v>41</v>
      </c>
      <c r="C32" s="3" t="s">
        <v>7</v>
      </c>
      <c r="D32" s="3" t="s">
        <v>12</v>
      </c>
      <c r="E32" s="3" t="s">
        <v>42</v>
      </c>
      <c r="F32" s="3" t="s">
        <v>8</v>
      </c>
      <c r="G32" s="3" t="s">
        <v>7</v>
      </c>
      <c r="H32" s="3" t="s">
        <v>8</v>
      </c>
      <c r="I32" s="3" t="s">
        <v>9</v>
      </c>
      <c r="J32" s="3" t="s">
        <v>7</v>
      </c>
      <c r="K32" s="66">
        <f t="shared" ref="K32:M32" si="4">K33</f>
        <v>115</v>
      </c>
      <c r="L32" s="75" t="str">
        <f>L33</f>
        <v>125,00</v>
      </c>
      <c r="M32" s="66">
        <f t="shared" si="4"/>
        <v>145</v>
      </c>
    </row>
    <row r="33" spans="1:13" x14ac:dyDescent="0.3">
      <c r="A33" s="68" t="s">
        <v>43</v>
      </c>
      <c r="B33" s="13" t="s">
        <v>44</v>
      </c>
      <c r="C33" s="10" t="s">
        <v>15</v>
      </c>
      <c r="D33" s="10" t="s">
        <v>12</v>
      </c>
      <c r="E33" s="10" t="s">
        <v>42</v>
      </c>
      <c r="F33" s="10" t="s">
        <v>30</v>
      </c>
      <c r="G33" s="10" t="s">
        <v>19</v>
      </c>
      <c r="H33" s="10" t="s">
        <v>13</v>
      </c>
      <c r="I33" s="10" t="s">
        <v>9</v>
      </c>
      <c r="J33" s="10" t="s">
        <v>17</v>
      </c>
      <c r="K33" s="69">
        <v>115</v>
      </c>
      <c r="L33" s="70" t="s">
        <v>192</v>
      </c>
      <c r="M33" s="71">
        <v>145</v>
      </c>
    </row>
    <row r="34" spans="1:13" x14ac:dyDescent="0.3">
      <c r="A34" s="76">
        <v>4</v>
      </c>
      <c r="B34" s="8" t="s">
        <v>45</v>
      </c>
      <c r="C34" s="3" t="s">
        <v>7</v>
      </c>
      <c r="D34" s="3" t="s">
        <v>12</v>
      </c>
      <c r="E34" s="3" t="s">
        <v>46</v>
      </c>
      <c r="F34" s="3" t="s">
        <v>8</v>
      </c>
      <c r="G34" s="3" t="s">
        <v>7</v>
      </c>
      <c r="H34" s="3" t="s">
        <v>8</v>
      </c>
      <c r="I34" s="3" t="s">
        <v>9</v>
      </c>
      <c r="J34" s="3" t="s">
        <v>7</v>
      </c>
      <c r="K34" s="66">
        <f>K35+K36</f>
        <v>6938</v>
      </c>
      <c r="L34" s="77">
        <f t="shared" ref="L34:M34" si="5">L35+L36</f>
        <v>7038</v>
      </c>
      <c r="M34" s="66">
        <f t="shared" si="5"/>
        <v>7141</v>
      </c>
    </row>
    <row r="35" spans="1:13" x14ac:dyDescent="0.3">
      <c r="A35" s="68" t="s">
        <v>47</v>
      </c>
      <c r="B35" s="13" t="s">
        <v>48</v>
      </c>
      <c r="C35" s="10" t="s">
        <v>15</v>
      </c>
      <c r="D35" s="10" t="s">
        <v>12</v>
      </c>
      <c r="E35" s="10" t="s">
        <v>46</v>
      </c>
      <c r="F35" s="10" t="s">
        <v>13</v>
      </c>
      <c r="G35" s="10" t="s">
        <v>25</v>
      </c>
      <c r="H35" s="10" t="s">
        <v>49</v>
      </c>
      <c r="I35" s="10" t="s">
        <v>9</v>
      </c>
      <c r="J35" s="10" t="s">
        <v>17</v>
      </c>
      <c r="K35" s="69">
        <v>3092</v>
      </c>
      <c r="L35" s="70" t="s">
        <v>189</v>
      </c>
      <c r="M35" s="71">
        <v>3217</v>
      </c>
    </row>
    <row r="36" spans="1:13" x14ac:dyDescent="0.3">
      <c r="A36" s="68" t="s">
        <v>50</v>
      </c>
      <c r="B36" s="13" t="s">
        <v>51</v>
      </c>
      <c r="C36" s="10" t="s">
        <v>15</v>
      </c>
      <c r="D36" s="10" t="s">
        <v>12</v>
      </c>
      <c r="E36" s="10" t="s">
        <v>46</v>
      </c>
      <c r="F36" s="10" t="s">
        <v>46</v>
      </c>
      <c r="G36" s="10" t="s">
        <v>7</v>
      </c>
      <c r="H36" s="10" t="s">
        <v>8</v>
      </c>
      <c r="I36" s="10" t="s">
        <v>9</v>
      </c>
      <c r="J36" s="10" t="s">
        <v>7</v>
      </c>
      <c r="K36" s="69">
        <f>K37+K38</f>
        <v>3846</v>
      </c>
      <c r="L36" s="78">
        <f t="shared" ref="L36:M36" si="6">L37+L38</f>
        <v>3884</v>
      </c>
      <c r="M36" s="69">
        <f t="shared" si="6"/>
        <v>3924</v>
      </c>
    </row>
    <row r="37" spans="1:13" ht="42" customHeight="1" x14ac:dyDescent="0.3">
      <c r="A37" s="68" t="s">
        <v>152</v>
      </c>
      <c r="B37" s="5" t="s">
        <v>52</v>
      </c>
      <c r="C37" s="10" t="s">
        <v>15</v>
      </c>
      <c r="D37" s="10" t="s">
        <v>12</v>
      </c>
      <c r="E37" s="10" t="s">
        <v>46</v>
      </c>
      <c r="F37" s="10" t="s">
        <v>46</v>
      </c>
      <c r="G37" s="10" t="s">
        <v>53</v>
      </c>
      <c r="H37" s="10" t="s">
        <v>49</v>
      </c>
      <c r="I37" s="10" t="s">
        <v>9</v>
      </c>
      <c r="J37" s="10" t="s">
        <v>17</v>
      </c>
      <c r="K37" s="69">
        <v>1920</v>
      </c>
      <c r="L37" s="70" t="s">
        <v>187</v>
      </c>
      <c r="M37" s="71">
        <v>1959</v>
      </c>
    </row>
    <row r="38" spans="1:13" ht="39.75" customHeight="1" x14ac:dyDescent="0.3">
      <c r="A38" s="68" t="s">
        <v>153</v>
      </c>
      <c r="B38" s="14" t="s">
        <v>54</v>
      </c>
      <c r="C38" s="10" t="s">
        <v>15</v>
      </c>
      <c r="D38" s="10" t="s">
        <v>12</v>
      </c>
      <c r="E38" s="10" t="s">
        <v>46</v>
      </c>
      <c r="F38" s="10" t="s">
        <v>46</v>
      </c>
      <c r="G38" s="10" t="s">
        <v>55</v>
      </c>
      <c r="H38" s="10" t="s">
        <v>49</v>
      </c>
      <c r="I38" s="10" t="s">
        <v>9</v>
      </c>
      <c r="J38" s="10" t="s">
        <v>17</v>
      </c>
      <c r="K38" s="69">
        <v>1926</v>
      </c>
      <c r="L38" s="70" t="s">
        <v>188</v>
      </c>
      <c r="M38" s="71">
        <v>1965</v>
      </c>
    </row>
    <row r="39" spans="1:13" ht="18" customHeight="1" x14ac:dyDescent="0.3">
      <c r="A39" s="79">
        <v>5</v>
      </c>
      <c r="B39" s="15" t="s">
        <v>56</v>
      </c>
      <c r="C39" s="3" t="s">
        <v>7</v>
      </c>
      <c r="D39" s="3" t="s">
        <v>12</v>
      </c>
      <c r="E39" s="3" t="s">
        <v>57</v>
      </c>
      <c r="F39" s="3" t="s">
        <v>8</v>
      </c>
      <c r="G39" s="3" t="s">
        <v>7</v>
      </c>
      <c r="H39" s="3" t="s">
        <v>8</v>
      </c>
      <c r="I39" s="3" t="s">
        <v>9</v>
      </c>
      <c r="J39" s="3" t="s">
        <v>7</v>
      </c>
      <c r="K39" s="66">
        <f>K40</f>
        <v>157</v>
      </c>
      <c r="L39" s="66" t="str">
        <f t="shared" ref="L39:M39" si="7">L40</f>
        <v>160,00</v>
      </c>
      <c r="M39" s="66">
        <f t="shared" si="7"/>
        <v>162</v>
      </c>
    </row>
    <row r="40" spans="1:13" ht="63" customHeight="1" x14ac:dyDescent="0.3">
      <c r="A40" s="68" t="s">
        <v>60</v>
      </c>
      <c r="B40" s="43" t="s">
        <v>163</v>
      </c>
      <c r="C40" s="10" t="s">
        <v>127</v>
      </c>
      <c r="D40" s="10" t="s">
        <v>12</v>
      </c>
      <c r="E40" s="10" t="s">
        <v>57</v>
      </c>
      <c r="F40" s="10" t="s">
        <v>101</v>
      </c>
      <c r="G40" s="10" t="s">
        <v>161</v>
      </c>
      <c r="H40" s="10" t="s">
        <v>13</v>
      </c>
      <c r="I40" s="10" t="s">
        <v>9</v>
      </c>
      <c r="J40" s="10" t="s">
        <v>17</v>
      </c>
      <c r="K40" s="69">
        <v>157</v>
      </c>
      <c r="L40" s="70" t="s">
        <v>162</v>
      </c>
      <c r="M40" s="71">
        <v>162</v>
      </c>
    </row>
    <row r="41" spans="1:13" ht="33" customHeight="1" x14ac:dyDescent="0.3">
      <c r="A41" s="64" t="s">
        <v>157</v>
      </c>
      <c r="B41" s="16" t="s">
        <v>58</v>
      </c>
      <c r="C41" s="3" t="s">
        <v>7</v>
      </c>
      <c r="D41" s="3" t="s">
        <v>12</v>
      </c>
      <c r="E41" s="3" t="s">
        <v>59</v>
      </c>
      <c r="F41" s="3" t="s">
        <v>8</v>
      </c>
      <c r="G41" s="3" t="s">
        <v>7</v>
      </c>
      <c r="H41" s="3" t="s">
        <v>8</v>
      </c>
      <c r="I41" s="3" t="s">
        <v>9</v>
      </c>
      <c r="J41" s="3" t="s">
        <v>7</v>
      </c>
      <c r="K41" s="66">
        <f>K43+K44+K45+K46</f>
        <v>2834</v>
      </c>
      <c r="L41" s="77">
        <f t="shared" ref="L41:M41" si="8">L43+L44+L45+L46</f>
        <v>2927</v>
      </c>
      <c r="M41" s="66">
        <f t="shared" si="8"/>
        <v>3024</v>
      </c>
    </row>
    <row r="42" spans="1:13" ht="1.5" hidden="1" customHeight="1" x14ac:dyDescent="0.3">
      <c r="A42" s="80" t="s">
        <v>60</v>
      </c>
      <c r="B42" s="17" t="s">
        <v>61</v>
      </c>
      <c r="C42" s="18" t="s">
        <v>7</v>
      </c>
      <c r="D42" s="18">
        <v>1</v>
      </c>
      <c r="E42" s="18">
        <v>11</v>
      </c>
      <c r="F42" s="18" t="s">
        <v>42</v>
      </c>
      <c r="G42" s="18" t="s">
        <v>7</v>
      </c>
      <c r="H42" s="18" t="s">
        <v>8</v>
      </c>
      <c r="I42" s="18" t="s">
        <v>9</v>
      </c>
      <c r="J42" s="18" t="s">
        <v>62</v>
      </c>
      <c r="K42" s="81">
        <f>K43</f>
        <v>980</v>
      </c>
      <c r="L42" s="82"/>
      <c r="M42" s="71"/>
    </row>
    <row r="43" spans="1:13" ht="62.25" customHeight="1" x14ac:dyDescent="0.3">
      <c r="A43" s="68" t="s">
        <v>84</v>
      </c>
      <c r="B43" s="5" t="s">
        <v>63</v>
      </c>
      <c r="C43" s="1" t="s">
        <v>64</v>
      </c>
      <c r="D43" s="10" t="s">
        <v>12</v>
      </c>
      <c r="E43" s="10" t="s">
        <v>59</v>
      </c>
      <c r="F43" s="10" t="s">
        <v>42</v>
      </c>
      <c r="G43" s="1" t="s">
        <v>65</v>
      </c>
      <c r="H43" s="1" t="s">
        <v>49</v>
      </c>
      <c r="I43" s="10" t="s">
        <v>9</v>
      </c>
      <c r="J43" s="10" t="s">
        <v>62</v>
      </c>
      <c r="K43" s="69">
        <v>980</v>
      </c>
      <c r="L43" s="83">
        <v>980</v>
      </c>
      <c r="M43" s="71">
        <v>980</v>
      </c>
    </row>
    <row r="44" spans="1:13" ht="64.5" hidden="1" customHeight="1" x14ac:dyDescent="0.3">
      <c r="A44" s="68" t="s">
        <v>66</v>
      </c>
      <c r="B44" s="5" t="s">
        <v>67</v>
      </c>
      <c r="C44" s="1" t="s">
        <v>68</v>
      </c>
      <c r="D44" s="1" t="s">
        <v>12</v>
      </c>
      <c r="E44" s="1" t="s">
        <v>59</v>
      </c>
      <c r="F44" s="1" t="s">
        <v>42</v>
      </c>
      <c r="G44" s="1" t="s">
        <v>69</v>
      </c>
      <c r="H44" s="1" t="s">
        <v>49</v>
      </c>
      <c r="I44" s="1" t="s">
        <v>9</v>
      </c>
      <c r="J44" s="1" t="s">
        <v>62</v>
      </c>
      <c r="K44" s="69"/>
      <c r="L44" s="82"/>
      <c r="M44" s="71"/>
    </row>
    <row r="45" spans="1:13" ht="32.25" hidden="1" customHeight="1" x14ac:dyDescent="0.3">
      <c r="A45" s="68" t="s">
        <v>105</v>
      </c>
      <c r="B45" s="19" t="s">
        <v>70</v>
      </c>
      <c r="C45" s="2" t="s">
        <v>127</v>
      </c>
      <c r="D45" s="2" t="s">
        <v>12</v>
      </c>
      <c r="E45" s="2" t="s">
        <v>59</v>
      </c>
      <c r="F45" s="2" t="s">
        <v>42</v>
      </c>
      <c r="G45" s="2" t="s">
        <v>71</v>
      </c>
      <c r="H45" s="2" t="s">
        <v>49</v>
      </c>
      <c r="I45" s="2" t="s">
        <v>9</v>
      </c>
      <c r="J45" s="2" t="s">
        <v>62</v>
      </c>
      <c r="K45" s="84"/>
      <c r="L45" s="85"/>
      <c r="M45" s="71"/>
    </row>
    <row r="46" spans="1:13" ht="63" customHeight="1" x14ac:dyDescent="0.3">
      <c r="A46" s="68" t="s">
        <v>158</v>
      </c>
      <c r="B46" s="20" t="s">
        <v>72</v>
      </c>
      <c r="C46" s="2" t="s">
        <v>127</v>
      </c>
      <c r="D46" s="2" t="s">
        <v>12</v>
      </c>
      <c r="E46" s="2" t="s">
        <v>59</v>
      </c>
      <c r="F46" s="2" t="s">
        <v>73</v>
      </c>
      <c r="G46" s="2" t="s">
        <v>74</v>
      </c>
      <c r="H46" s="2" t="s">
        <v>49</v>
      </c>
      <c r="I46" s="2" t="s">
        <v>9</v>
      </c>
      <c r="J46" s="2" t="s">
        <v>62</v>
      </c>
      <c r="K46" s="84">
        <v>1854</v>
      </c>
      <c r="L46" s="85">
        <v>1947</v>
      </c>
      <c r="M46" s="71">
        <v>2044</v>
      </c>
    </row>
    <row r="47" spans="1:13" ht="37.5" hidden="1" customHeight="1" x14ac:dyDescent="0.3">
      <c r="A47" s="68" t="s">
        <v>159</v>
      </c>
      <c r="B47" s="21" t="s">
        <v>75</v>
      </c>
      <c r="C47" s="22" t="s">
        <v>7</v>
      </c>
      <c r="D47" s="22" t="s">
        <v>12</v>
      </c>
      <c r="E47" s="22" t="s">
        <v>49</v>
      </c>
      <c r="F47" s="22" t="s">
        <v>8</v>
      </c>
      <c r="G47" s="22" t="s">
        <v>8</v>
      </c>
      <c r="H47" s="22" t="s">
        <v>8</v>
      </c>
      <c r="I47" s="22" t="s">
        <v>9</v>
      </c>
      <c r="J47" s="22" t="s">
        <v>76</v>
      </c>
      <c r="K47" s="84">
        <f>K49</f>
        <v>0</v>
      </c>
      <c r="L47" s="84" t="str">
        <f t="shared" ref="L47:M47" si="9">L49</f>
        <v>0</v>
      </c>
      <c r="M47" s="84">
        <f t="shared" si="9"/>
        <v>0</v>
      </c>
    </row>
    <row r="48" spans="1:13" ht="36" hidden="1" customHeight="1" x14ac:dyDescent="0.3">
      <c r="A48" s="68"/>
      <c r="B48" s="19" t="s">
        <v>77</v>
      </c>
      <c r="C48" s="2" t="s">
        <v>7</v>
      </c>
      <c r="D48" s="2" t="s">
        <v>12</v>
      </c>
      <c r="E48" s="2" t="s">
        <v>49</v>
      </c>
      <c r="F48" s="2" t="s">
        <v>16</v>
      </c>
      <c r="G48" s="2" t="s">
        <v>78</v>
      </c>
      <c r="H48" s="2" t="s">
        <v>49</v>
      </c>
      <c r="I48" s="2" t="s">
        <v>9</v>
      </c>
      <c r="J48" s="2" t="s">
        <v>76</v>
      </c>
      <c r="K48" s="84">
        <v>0</v>
      </c>
      <c r="L48" s="86"/>
      <c r="M48" s="58"/>
    </row>
    <row r="49" spans="1:13" ht="31.5" hidden="1" customHeight="1" x14ac:dyDescent="0.3">
      <c r="A49" s="68" t="s">
        <v>160</v>
      </c>
      <c r="B49" s="20" t="s">
        <v>79</v>
      </c>
      <c r="C49" s="2" t="s">
        <v>127</v>
      </c>
      <c r="D49" s="2" t="s">
        <v>12</v>
      </c>
      <c r="E49" s="2" t="s">
        <v>49</v>
      </c>
      <c r="F49" s="2" t="s">
        <v>16</v>
      </c>
      <c r="G49" s="2" t="s">
        <v>174</v>
      </c>
      <c r="H49" s="2" t="s">
        <v>49</v>
      </c>
      <c r="I49" s="2" t="s">
        <v>9</v>
      </c>
      <c r="J49" s="2" t="s">
        <v>76</v>
      </c>
      <c r="K49" s="84">
        <v>0</v>
      </c>
      <c r="L49" s="86" t="s">
        <v>108</v>
      </c>
      <c r="M49" s="58">
        <v>0</v>
      </c>
    </row>
    <row r="50" spans="1:13" ht="20.25" hidden="1" customHeight="1" x14ac:dyDescent="0.3">
      <c r="A50" s="76" t="s">
        <v>80</v>
      </c>
      <c r="B50" s="23" t="s">
        <v>81</v>
      </c>
      <c r="C50" s="22" t="s">
        <v>7</v>
      </c>
      <c r="D50" s="22" t="s">
        <v>12</v>
      </c>
      <c r="E50" s="22" t="s">
        <v>82</v>
      </c>
      <c r="F50" s="22" t="s">
        <v>8</v>
      </c>
      <c r="G50" s="22" t="s">
        <v>8</v>
      </c>
      <c r="H50" s="22" t="s">
        <v>8</v>
      </c>
      <c r="I50" s="22" t="s">
        <v>9</v>
      </c>
      <c r="J50" s="22" t="s">
        <v>83</v>
      </c>
      <c r="K50" s="87">
        <f>K51</f>
        <v>0</v>
      </c>
      <c r="L50" s="88" t="str">
        <f t="shared" ref="L50:M50" si="10">L51</f>
        <v>0</v>
      </c>
      <c r="M50" s="89">
        <f t="shared" si="10"/>
        <v>0</v>
      </c>
    </row>
    <row r="51" spans="1:13" ht="132.75" hidden="1" customHeight="1" x14ac:dyDescent="0.3">
      <c r="A51" s="68" t="s">
        <v>84</v>
      </c>
      <c r="B51" s="42" t="s">
        <v>142</v>
      </c>
      <c r="C51" s="24" t="s">
        <v>127</v>
      </c>
      <c r="D51" s="24" t="s">
        <v>12</v>
      </c>
      <c r="E51" s="24" t="s">
        <v>82</v>
      </c>
      <c r="F51" s="24" t="s">
        <v>143</v>
      </c>
      <c r="G51" s="24" t="s">
        <v>144</v>
      </c>
      <c r="H51" s="24" t="s">
        <v>49</v>
      </c>
      <c r="I51" s="24" t="s">
        <v>9</v>
      </c>
      <c r="J51" s="24" t="s">
        <v>83</v>
      </c>
      <c r="K51" s="84">
        <v>0</v>
      </c>
      <c r="L51" s="86" t="s">
        <v>108</v>
      </c>
      <c r="M51" s="58">
        <v>0</v>
      </c>
    </row>
    <row r="52" spans="1:13" ht="23.25" customHeight="1" x14ac:dyDescent="0.3">
      <c r="A52" s="76" t="s">
        <v>159</v>
      </c>
      <c r="B52" s="25" t="s">
        <v>85</v>
      </c>
      <c r="C52" s="3" t="s">
        <v>7</v>
      </c>
      <c r="D52" s="3" t="s">
        <v>12</v>
      </c>
      <c r="E52" s="3" t="s">
        <v>86</v>
      </c>
      <c r="F52" s="3" t="s">
        <v>8</v>
      </c>
      <c r="G52" s="3" t="s">
        <v>7</v>
      </c>
      <c r="H52" s="26" t="s">
        <v>49</v>
      </c>
      <c r="I52" s="3" t="s">
        <v>9</v>
      </c>
      <c r="J52" s="3" t="s">
        <v>7</v>
      </c>
      <c r="K52" s="66">
        <f>K53+K54</f>
        <v>355</v>
      </c>
      <c r="L52" s="77">
        <f t="shared" ref="L52:M52" si="11">L53+L54</f>
        <v>365</v>
      </c>
      <c r="M52" s="66">
        <f t="shared" si="11"/>
        <v>375</v>
      </c>
    </row>
    <row r="53" spans="1:13" ht="35.25" customHeight="1" x14ac:dyDescent="0.3">
      <c r="A53" s="68" t="s">
        <v>160</v>
      </c>
      <c r="B53" s="27" t="s">
        <v>87</v>
      </c>
      <c r="C53" s="10" t="s">
        <v>64</v>
      </c>
      <c r="D53" s="10" t="s">
        <v>12</v>
      </c>
      <c r="E53" s="10" t="s">
        <v>86</v>
      </c>
      <c r="F53" s="10" t="s">
        <v>46</v>
      </c>
      <c r="G53" s="10" t="s">
        <v>65</v>
      </c>
      <c r="H53" s="10" t="s">
        <v>49</v>
      </c>
      <c r="I53" s="10" t="s">
        <v>9</v>
      </c>
      <c r="J53" s="10" t="s">
        <v>88</v>
      </c>
      <c r="K53" s="69">
        <v>105</v>
      </c>
      <c r="L53" s="82">
        <v>115</v>
      </c>
      <c r="M53" s="71">
        <v>125</v>
      </c>
    </row>
    <row r="54" spans="1:13" ht="51" customHeight="1" x14ac:dyDescent="0.3">
      <c r="A54" s="68" t="s">
        <v>196</v>
      </c>
      <c r="B54" s="28" t="s">
        <v>164</v>
      </c>
      <c r="C54" s="10" t="s">
        <v>127</v>
      </c>
      <c r="D54" s="10" t="s">
        <v>12</v>
      </c>
      <c r="E54" s="10" t="s">
        <v>86</v>
      </c>
      <c r="F54" s="10" t="s">
        <v>46</v>
      </c>
      <c r="G54" s="10" t="s">
        <v>165</v>
      </c>
      <c r="H54" s="10" t="s">
        <v>49</v>
      </c>
      <c r="I54" s="10" t="s">
        <v>9</v>
      </c>
      <c r="J54" s="10" t="s">
        <v>88</v>
      </c>
      <c r="K54" s="69">
        <v>250</v>
      </c>
      <c r="L54" s="82">
        <v>250</v>
      </c>
      <c r="M54" s="71">
        <v>250</v>
      </c>
    </row>
    <row r="55" spans="1:13" x14ac:dyDescent="0.3">
      <c r="A55" s="76" t="s">
        <v>89</v>
      </c>
      <c r="B55" s="29" t="s">
        <v>90</v>
      </c>
      <c r="C55" s="3" t="s">
        <v>7</v>
      </c>
      <c r="D55" s="3" t="s">
        <v>91</v>
      </c>
      <c r="E55" s="3" t="s">
        <v>8</v>
      </c>
      <c r="F55" s="3" t="s">
        <v>8</v>
      </c>
      <c r="G55" s="3" t="s">
        <v>7</v>
      </c>
      <c r="H55" s="3" t="s">
        <v>8</v>
      </c>
      <c r="I55" s="3" t="s">
        <v>9</v>
      </c>
      <c r="J55" s="3" t="s">
        <v>7</v>
      </c>
      <c r="K55" s="66">
        <f>K56+K78</f>
        <v>31016.32</v>
      </c>
      <c r="L55" s="66">
        <f t="shared" ref="L55:M55" si="12">L56+L78</f>
        <v>11888.874</v>
      </c>
      <c r="M55" s="66">
        <f t="shared" si="12"/>
        <v>47</v>
      </c>
    </row>
    <row r="56" spans="1:13" x14ac:dyDescent="0.3">
      <c r="A56" s="90"/>
      <c r="B56" s="8" t="s">
        <v>92</v>
      </c>
      <c r="C56" s="3" t="s">
        <v>7</v>
      </c>
      <c r="D56" s="3" t="s">
        <v>91</v>
      </c>
      <c r="E56" s="3" t="s">
        <v>16</v>
      </c>
      <c r="F56" s="3" t="s">
        <v>8</v>
      </c>
      <c r="G56" s="3" t="s">
        <v>7</v>
      </c>
      <c r="H56" s="3" t="s">
        <v>8</v>
      </c>
      <c r="I56" s="3" t="s">
        <v>9</v>
      </c>
      <c r="J56" s="3" t="s">
        <v>7</v>
      </c>
      <c r="K56" s="66">
        <f>K57+K62+K71</f>
        <v>31016.32</v>
      </c>
      <c r="L56" s="66">
        <f>L57+L62+L71</f>
        <v>11888.874</v>
      </c>
      <c r="M56" s="66">
        <f>M57+M62+M71</f>
        <v>47</v>
      </c>
    </row>
    <row r="57" spans="1:13" x14ac:dyDescent="0.3">
      <c r="A57" s="76" t="s">
        <v>10</v>
      </c>
      <c r="B57" s="8" t="s">
        <v>93</v>
      </c>
      <c r="C57" s="3" t="s">
        <v>7</v>
      </c>
      <c r="D57" s="3" t="s">
        <v>91</v>
      </c>
      <c r="E57" s="3" t="s">
        <v>16</v>
      </c>
      <c r="F57" s="3" t="s">
        <v>13</v>
      </c>
      <c r="G57" s="3" t="s">
        <v>7</v>
      </c>
      <c r="H57" s="3" t="s">
        <v>8</v>
      </c>
      <c r="I57" s="3" t="s">
        <v>9</v>
      </c>
      <c r="J57" s="3" t="s">
        <v>109</v>
      </c>
      <c r="K57" s="66">
        <f>K58</f>
        <v>119</v>
      </c>
      <c r="L57" s="66">
        <f>L58</f>
        <v>55</v>
      </c>
      <c r="M57" s="66">
        <f t="shared" ref="M57" si="13">M58</f>
        <v>47</v>
      </c>
    </row>
    <row r="58" spans="1:13" ht="24.75" customHeight="1" x14ac:dyDescent="0.3">
      <c r="A58" s="68" t="s">
        <v>20</v>
      </c>
      <c r="B58" s="5" t="s">
        <v>94</v>
      </c>
      <c r="C58" s="1" t="s">
        <v>127</v>
      </c>
      <c r="D58" s="10" t="s">
        <v>91</v>
      </c>
      <c r="E58" s="10" t="s">
        <v>16</v>
      </c>
      <c r="F58" s="10" t="s">
        <v>132</v>
      </c>
      <c r="G58" s="10" t="s">
        <v>95</v>
      </c>
      <c r="H58" s="1" t="s">
        <v>49</v>
      </c>
      <c r="I58" s="10" t="s">
        <v>9</v>
      </c>
      <c r="J58" s="10" t="s">
        <v>109</v>
      </c>
      <c r="K58" s="84">
        <v>119</v>
      </c>
      <c r="L58" s="85">
        <v>55</v>
      </c>
      <c r="M58" s="103">
        <v>47</v>
      </c>
    </row>
    <row r="59" spans="1:13" hidden="1" x14ac:dyDescent="0.3">
      <c r="A59" s="76" t="s">
        <v>12</v>
      </c>
      <c r="B59" s="8" t="s">
        <v>96</v>
      </c>
      <c r="C59" s="3" t="s">
        <v>7</v>
      </c>
      <c r="D59" s="3" t="s">
        <v>91</v>
      </c>
      <c r="E59" s="3" t="s">
        <v>16</v>
      </c>
      <c r="F59" s="3" t="s">
        <v>122</v>
      </c>
      <c r="G59" s="3" t="s">
        <v>7</v>
      </c>
      <c r="H59" s="3" t="s">
        <v>8</v>
      </c>
      <c r="I59" s="3" t="s">
        <v>9</v>
      </c>
      <c r="J59" s="3" t="s">
        <v>109</v>
      </c>
      <c r="K59" s="87">
        <f>K60+K61</f>
        <v>0</v>
      </c>
      <c r="L59" s="104">
        <f t="shared" ref="L59:M59" si="14">L60+L61</f>
        <v>0</v>
      </c>
      <c r="M59" s="105">
        <f t="shared" si="14"/>
        <v>0</v>
      </c>
    </row>
    <row r="60" spans="1:13" hidden="1" x14ac:dyDescent="0.3">
      <c r="A60" s="68" t="s">
        <v>18</v>
      </c>
      <c r="B60" s="5" t="s">
        <v>97</v>
      </c>
      <c r="C60" s="1" t="s">
        <v>127</v>
      </c>
      <c r="D60" s="1" t="s">
        <v>91</v>
      </c>
      <c r="E60" s="1" t="s">
        <v>16</v>
      </c>
      <c r="F60" s="1" t="s">
        <v>120</v>
      </c>
      <c r="G60" s="1" t="s">
        <v>121</v>
      </c>
      <c r="H60" s="1" t="s">
        <v>49</v>
      </c>
      <c r="I60" s="1" t="s">
        <v>9</v>
      </c>
      <c r="J60" s="1" t="s">
        <v>109</v>
      </c>
      <c r="K60" s="103">
        <v>0</v>
      </c>
      <c r="L60" s="86"/>
      <c r="M60" s="106"/>
    </row>
    <row r="61" spans="1:13" ht="54" hidden="1" customHeight="1" x14ac:dyDescent="0.3">
      <c r="A61" s="91" t="s">
        <v>20</v>
      </c>
      <c r="B61" s="5" t="s">
        <v>98</v>
      </c>
      <c r="C61" s="30" t="s">
        <v>127</v>
      </c>
      <c r="D61" s="4" t="s">
        <v>91</v>
      </c>
      <c r="E61" s="4" t="s">
        <v>16</v>
      </c>
      <c r="F61" s="4" t="s">
        <v>122</v>
      </c>
      <c r="G61" s="4" t="s">
        <v>99</v>
      </c>
      <c r="H61" s="4" t="s">
        <v>49</v>
      </c>
      <c r="I61" s="4" t="s">
        <v>9</v>
      </c>
      <c r="J61" s="4" t="s">
        <v>109</v>
      </c>
      <c r="K61" s="107" t="s">
        <v>108</v>
      </c>
      <c r="L61" s="86"/>
      <c r="M61" s="106"/>
    </row>
    <row r="62" spans="1:13" ht="19.5" customHeight="1" x14ac:dyDescent="0.3">
      <c r="A62" s="68" t="s">
        <v>91</v>
      </c>
      <c r="B62" s="15" t="s">
        <v>100</v>
      </c>
      <c r="C62" s="31" t="s">
        <v>7</v>
      </c>
      <c r="D62" s="31" t="s">
        <v>91</v>
      </c>
      <c r="E62" s="31" t="s">
        <v>16</v>
      </c>
      <c r="F62" s="31" t="s">
        <v>124</v>
      </c>
      <c r="G62" s="31" t="s">
        <v>7</v>
      </c>
      <c r="H62" s="31" t="s">
        <v>49</v>
      </c>
      <c r="I62" s="31" t="s">
        <v>9</v>
      </c>
      <c r="J62" s="31" t="s">
        <v>109</v>
      </c>
      <c r="K62" s="87">
        <f>K64+K65+K66+K67+K68+K69+K63+K70</f>
        <v>30897.32</v>
      </c>
      <c r="L62" s="87">
        <f t="shared" ref="L62:M62" si="15">L64+L65+L66+L67+L68+L69+L63</f>
        <v>11833.874</v>
      </c>
      <c r="M62" s="87">
        <f t="shared" si="15"/>
        <v>0</v>
      </c>
    </row>
    <row r="63" spans="1:13" ht="72.75" customHeight="1" x14ac:dyDescent="0.3">
      <c r="A63" s="68" t="s">
        <v>31</v>
      </c>
      <c r="B63" s="19" t="s">
        <v>133</v>
      </c>
      <c r="C63" s="36" t="s">
        <v>127</v>
      </c>
      <c r="D63" s="36" t="s">
        <v>91</v>
      </c>
      <c r="E63" s="36" t="s">
        <v>16</v>
      </c>
      <c r="F63" s="36" t="s">
        <v>124</v>
      </c>
      <c r="G63" s="36" t="s">
        <v>131</v>
      </c>
      <c r="H63" s="36" t="s">
        <v>49</v>
      </c>
      <c r="I63" s="36" t="s">
        <v>9</v>
      </c>
      <c r="J63" s="36" t="s">
        <v>109</v>
      </c>
      <c r="K63" s="108">
        <v>53</v>
      </c>
      <c r="L63" s="86" t="s">
        <v>108</v>
      </c>
      <c r="M63" s="106">
        <v>0</v>
      </c>
    </row>
    <row r="64" spans="1:13" ht="63.75" customHeight="1" x14ac:dyDescent="0.3">
      <c r="A64" s="68" t="s">
        <v>35</v>
      </c>
      <c r="B64" s="19" t="s">
        <v>134</v>
      </c>
      <c r="C64" s="37" t="s">
        <v>127</v>
      </c>
      <c r="D64" s="37" t="s">
        <v>91</v>
      </c>
      <c r="E64" s="37" t="s">
        <v>16</v>
      </c>
      <c r="F64" s="37" t="s">
        <v>124</v>
      </c>
      <c r="G64" s="37" t="s">
        <v>130</v>
      </c>
      <c r="H64" s="37" t="s">
        <v>49</v>
      </c>
      <c r="I64" s="37" t="s">
        <v>9</v>
      </c>
      <c r="J64" s="37" t="s">
        <v>109</v>
      </c>
      <c r="K64" s="109">
        <v>5249.5</v>
      </c>
      <c r="L64" s="86" t="s">
        <v>108</v>
      </c>
      <c r="M64" s="106">
        <v>0</v>
      </c>
    </row>
    <row r="65" spans="1:13" ht="64.5" hidden="1" customHeight="1" x14ac:dyDescent="0.3">
      <c r="A65" s="68" t="s">
        <v>37</v>
      </c>
      <c r="B65" s="19" t="s">
        <v>135</v>
      </c>
      <c r="C65" s="6" t="s">
        <v>127</v>
      </c>
      <c r="D65" s="6" t="s">
        <v>91</v>
      </c>
      <c r="E65" s="6" t="s">
        <v>16</v>
      </c>
      <c r="F65" s="6" t="s">
        <v>123</v>
      </c>
      <c r="G65" s="6" t="s">
        <v>78</v>
      </c>
      <c r="H65" s="6" t="s">
        <v>49</v>
      </c>
      <c r="I65" s="6" t="s">
        <v>9</v>
      </c>
      <c r="J65" s="6" t="s">
        <v>109</v>
      </c>
      <c r="K65" s="109">
        <v>0</v>
      </c>
      <c r="L65" s="86" t="s">
        <v>108</v>
      </c>
      <c r="M65" s="106">
        <v>0</v>
      </c>
    </row>
    <row r="66" spans="1:13" ht="33" customHeight="1" x14ac:dyDescent="0.3">
      <c r="A66" s="68" t="s">
        <v>37</v>
      </c>
      <c r="B66" s="5" t="s">
        <v>150</v>
      </c>
      <c r="C66" s="6" t="s">
        <v>127</v>
      </c>
      <c r="D66" s="6" t="s">
        <v>91</v>
      </c>
      <c r="E66" s="6" t="s">
        <v>16</v>
      </c>
      <c r="F66" s="6" t="s">
        <v>125</v>
      </c>
      <c r="G66" s="6" t="s">
        <v>126</v>
      </c>
      <c r="H66" s="6" t="s">
        <v>49</v>
      </c>
      <c r="I66" s="6" t="s">
        <v>9</v>
      </c>
      <c r="J66" s="6" t="s">
        <v>109</v>
      </c>
      <c r="K66" s="85">
        <v>2256.52</v>
      </c>
      <c r="L66" s="103">
        <v>2113.3739999999998</v>
      </c>
      <c r="M66" s="103">
        <v>0</v>
      </c>
    </row>
    <row r="67" spans="1:13" ht="77.25" hidden="1" customHeight="1" x14ac:dyDescent="0.3">
      <c r="A67" s="68" t="s">
        <v>166</v>
      </c>
      <c r="B67" s="38" t="s">
        <v>151</v>
      </c>
      <c r="C67" s="6" t="s">
        <v>127</v>
      </c>
      <c r="D67" s="6" t="s">
        <v>91</v>
      </c>
      <c r="E67" s="6" t="s">
        <v>16</v>
      </c>
      <c r="F67" s="6" t="s">
        <v>124</v>
      </c>
      <c r="G67" s="6" t="s">
        <v>136</v>
      </c>
      <c r="H67" s="6" t="s">
        <v>49</v>
      </c>
      <c r="I67" s="6" t="s">
        <v>9</v>
      </c>
      <c r="J67" s="6" t="s">
        <v>109</v>
      </c>
      <c r="K67" s="94">
        <v>0</v>
      </c>
      <c r="L67" s="70" t="s">
        <v>108</v>
      </c>
      <c r="M67" s="58">
        <v>0</v>
      </c>
    </row>
    <row r="68" spans="1:13" ht="66" customHeight="1" x14ac:dyDescent="0.3">
      <c r="A68" s="68" t="s">
        <v>39</v>
      </c>
      <c r="B68" s="19" t="s">
        <v>170</v>
      </c>
      <c r="C68" s="6" t="s">
        <v>127</v>
      </c>
      <c r="D68" s="6" t="s">
        <v>91</v>
      </c>
      <c r="E68" s="6" t="s">
        <v>16</v>
      </c>
      <c r="F68" s="6" t="s">
        <v>190</v>
      </c>
      <c r="G68" s="6" t="s">
        <v>191</v>
      </c>
      <c r="H68" s="6" t="s">
        <v>49</v>
      </c>
      <c r="I68" s="6" t="s">
        <v>9</v>
      </c>
      <c r="J68" s="6" t="s">
        <v>109</v>
      </c>
      <c r="K68" s="94">
        <v>23338.3</v>
      </c>
      <c r="L68" s="70" t="s">
        <v>197</v>
      </c>
      <c r="M68" s="58">
        <v>0</v>
      </c>
    </row>
    <row r="69" spans="1:13" ht="39" hidden="1" customHeight="1" x14ac:dyDescent="0.3">
      <c r="A69" s="68" t="s">
        <v>129</v>
      </c>
      <c r="B69" s="39" t="s">
        <v>171</v>
      </c>
      <c r="C69" s="6" t="s">
        <v>127</v>
      </c>
      <c r="D69" s="6" t="s">
        <v>91</v>
      </c>
      <c r="E69" s="6" t="s">
        <v>16</v>
      </c>
      <c r="F69" s="6" t="s">
        <v>123</v>
      </c>
      <c r="G69" s="6" t="s">
        <v>78</v>
      </c>
      <c r="H69" s="6" t="s">
        <v>49</v>
      </c>
      <c r="I69" s="6" t="s">
        <v>9</v>
      </c>
      <c r="J69" s="6" t="s">
        <v>109</v>
      </c>
      <c r="K69" s="94">
        <v>0</v>
      </c>
      <c r="L69" s="70" t="s">
        <v>156</v>
      </c>
      <c r="M69" s="71">
        <v>0</v>
      </c>
    </row>
    <row r="70" spans="1:13" ht="33" hidden="1" customHeight="1" x14ac:dyDescent="0.3">
      <c r="A70" s="68" t="s">
        <v>172</v>
      </c>
      <c r="B70" s="39" t="s">
        <v>179</v>
      </c>
      <c r="C70" s="6" t="s">
        <v>127</v>
      </c>
      <c r="D70" s="6" t="s">
        <v>91</v>
      </c>
      <c r="E70" s="6" t="s">
        <v>16</v>
      </c>
      <c r="F70" s="6" t="s">
        <v>123</v>
      </c>
      <c r="G70" s="6" t="s">
        <v>78</v>
      </c>
      <c r="H70" s="6" t="s">
        <v>49</v>
      </c>
      <c r="I70" s="6" t="s">
        <v>9</v>
      </c>
      <c r="J70" s="6" t="s">
        <v>109</v>
      </c>
      <c r="K70" s="94">
        <f>2500-2500</f>
        <v>0</v>
      </c>
      <c r="L70" s="70" t="s">
        <v>156</v>
      </c>
      <c r="M70" s="71">
        <v>0</v>
      </c>
    </row>
    <row r="71" spans="1:13" ht="27.75" hidden="1" customHeight="1" x14ac:dyDescent="0.3">
      <c r="A71" s="95" t="s">
        <v>106</v>
      </c>
      <c r="B71" s="40" t="s">
        <v>138</v>
      </c>
      <c r="C71" s="41" t="s">
        <v>7</v>
      </c>
      <c r="D71" s="41" t="s">
        <v>91</v>
      </c>
      <c r="E71" s="41" t="s">
        <v>16</v>
      </c>
      <c r="F71" s="41" t="s">
        <v>107</v>
      </c>
      <c r="G71" s="41" t="s">
        <v>7</v>
      </c>
      <c r="H71" s="41" t="s">
        <v>8</v>
      </c>
      <c r="I71" s="41" t="s">
        <v>9</v>
      </c>
      <c r="J71" s="41" t="s">
        <v>109</v>
      </c>
      <c r="K71" s="96">
        <f>K72+K74+K73+K75+K76+K77</f>
        <v>0</v>
      </c>
      <c r="L71" s="96">
        <f t="shared" ref="L71:M71" si="16">L72+L74+L73+L75</f>
        <v>0</v>
      </c>
      <c r="M71" s="96">
        <f t="shared" si="16"/>
        <v>0</v>
      </c>
    </row>
    <row r="72" spans="1:13" ht="43.5" hidden="1" customHeight="1" x14ac:dyDescent="0.3">
      <c r="A72" s="74" t="s">
        <v>43</v>
      </c>
      <c r="B72" s="33" t="s">
        <v>155</v>
      </c>
      <c r="C72" s="6" t="s">
        <v>127</v>
      </c>
      <c r="D72" s="6" t="s">
        <v>91</v>
      </c>
      <c r="E72" s="6" t="s">
        <v>16</v>
      </c>
      <c r="F72" s="6" t="s">
        <v>139</v>
      </c>
      <c r="G72" s="6" t="s">
        <v>78</v>
      </c>
      <c r="H72" s="6" t="s">
        <v>49</v>
      </c>
      <c r="I72" s="6" t="s">
        <v>9</v>
      </c>
      <c r="J72" s="6" t="s">
        <v>109</v>
      </c>
      <c r="K72" s="94">
        <v>0</v>
      </c>
      <c r="L72" s="70" t="s">
        <v>156</v>
      </c>
      <c r="M72" s="71">
        <v>0</v>
      </c>
    </row>
    <row r="73" spans="1:13" ht="45.75" hidden="1" customHeight="1" x14ac:dyDescent="0.3">
      <c r="A73" s="74" t="s">
        <v>140</v>
      </c>
      <c r="B73" s="43" t="s">
        <v>145</v>
      </c>
      <c r="C73" s="6" t="s">
        <v>127</v>
      </c>
      <c r="D73" s="6" t="s">
        <v>91</v>
      </c>
      <c r="E73" s="6" t="s">
        <v>16</v>
      </c>
      <c r="F73" s="6" t="s">
        <v>139</v>
      </c>
      <c r="G73" s="6" t="s">
        <v>78</v>
      </c>
      <c r="H73" s="6" t="s">
        <v>49</v>
      </c>
      <c r="I73" s="6" t="s">
        <v>9</v>
      </c>
      <c r="J73" s="6" t="s">
        <v>109</v>
      </c>
      <c r="K73" s="94">
        <v>0</v>
      </c>
      <c r="L73" s="70" t="s">
        <v>156</v>
      </c>
      <c r="M73" s="58">
        <v>0</v>
      </c>
    </row>
    <row r="74" spans="1:13" ht="51.75" hidden="1" customHeight="1" x14ac:dyDescent="0.3">
      <c r="A74" s="74" t="s">
        <v>146</v>
      </c>
      <c r="B74" s="19" t="s">
        <v>173</v>
      </c>
      <c r="C74" s="6" t="s">
        <v>127</v>
      </c>
      <c r="D74" s="6" t="s">
        <v>91</v>
      </c>
      <c r="E74" s="6" t="s">
        <v>16</v>
      </c>
      <c r="F74" s="6" t="s">
        <v>139</v>
      </c>
      <c r="G74" s="6" t="s">
        <v>78</v>
      </c>
      <c r="H74" s="6" t="s">
        <v>49</v>
      </c>
      <c r="I74" s="6" t="s">
        <v>9</v>
      </c>
      <c r="J74" s="6" t="s">
        <v>109</v>
      </c>
      <c r="K74" s="94">
        <v>0</v>
      </c>
      <c r="L74" s="97">
        <v>0</v>
      </c>
      <c r="M74" s="84">
        <v>0</v>
      </c>
    </row>
    <row r="75" spans="1:13" ht="39" hidden="1" customHeight="1" x14ac:dyDescent="0.3">
      <c r="A75" s="74" t="s">
        <v>147</v>
      </c>
      <c r="B75" s="19" t="s">
        <v>148</v>
      </c>
      <c r="C75" s="6" t="s">
        <v>127</v>
      </c>
      <c r="D75" s="6" t="s">
        <v>91</v>
      </c>
      <c r="E75" s="6" t="s">
        <v>16</v>
      </c>
      <c r="F75" s="6" t="s">
        <v>139</v>
      </c>
      <c r="G75" s="6" t="s">
        <v>78</v>
      </c>
      <c r="H75" s="6" t="s">
        <v>49</v>
      </c>
      <c r="I75" s="6" t="s">
        <v>9</v>
      </c>
      <c r="J75" s="6" t="s">
        <v>109</v>
      </c>
      <c r="K75" s="94">
        <v>0</v>
      </c>
      <c r="L75" s="97">
        <v>0</v>
      </c>
      <c r="M75" s="84">
        <v>0</v>
      </c>
    </row>
    <row r="76" spans="1:13" ht="54" hidden="1" customHeight="1" x14ac:dyDescent="0.3">
      <c r="A76" s="74" t="s">
        <v>175</v>
      </c>
      <c r="B76" s="19" t="s">
        <v>177</v>
      </c>
      <c r="C76" s="6" t="s">
        <v>127</v>
      </c>
      <c r="D76" s="6" t="s">
        <v>91</v>
      </c>
      <c r="E76" s="6" t="s">
        <v>16</v>
      </c>
      <c r="F76" s="6" t="s">
        <v>139</v>
      </c>
      <c r="G76" s="6" t="s">
        <v>78</v>
      </c>
      <c r="H76" s="6" t="s">
        <v>49</v>
      </c>
      <c r="I76" s="6" t="s">
        <v>9</v>
      </c>
      <c r="J76" s="6" t="s">
        <v>109</v>
      </c>
      <c r="K76" s="94">
        <v>0</v>
      </c>
      <c r="L76" s="97">
        <v>0</v>
      </c>
      <c r="M76" s="84">
        <v>0</v>
      </c>
    </row>
    <row r="77" spans="1:13" ht="51" hidden="1" customHeight="1" x14ac:dyDescent="0.3">
      <c r="A77" s="74" t="s">
        <v>176</v>
      </c>
      <c r="B77" s="19" t="s">
        <v>178</v>
      </c>
      <c r="C77" s="6" t="s">
        <v>127</v>
      </c>
      <c r="D77" s="6" t="s">
        <v>91</v>
      </c>
      <c r="E77" s="6" t="s">
        <v>16</v>
      </c>
      <c r="F77" s="6" t="s">
        <v>139</v>
      </c>
      <c r="G77" s="6" t="s">
        <v>78</v>
      </c>
      <c r="H77" s="6" t="s">
        <v>49</v>
      </c>
      <c r="I77" s="6" t="s">
        <v>9</v>
      </c>
      <c r="J77" s="6" t="s">
        <v>109</v>
      </c>
      <c r="K77" s="94">
        <v>0</v>
      </c>
      <c r="L77" s="97">
        <v>0</v>
      </c>
      <c r="M77" s="84">
        <v>0</v>
      </c>
    </row>
    <row r="78" spans="1:13" ht="27" hidden="1" customHeight="1" x14ac:dyDescent="0.3">
      <c r="A78" s="95" t="s">
        <v>106</v>
      </c>
      <c r="B78" s="40" t="s">
        <v>141</v>
      </c>
      <c r="C78" s="41" t="s">
        <v>7</v>
      </c>
      <c r="D78" s="41" t="s">
        <v>91</v>
      </c>
      <c r="E78" s="41" t="s">
        <v>101</v>
      </c>
      <c r="F78" s="41" t="s">
        <v>42</v>
      </c>
      <c r="G78" s="41" t="s">
        <v>7</v>
      </c>
      <c r="H78" s="41" t="s">
        <v>8</v>
      </c>
      <c r="I78" s="41" t="s">
        <v>9</v>
      </c>
      <c r="J78" s="41" t="s">
        <v>109</v>
      </c>
      <c r="K78" s="96">
        <f>K79+K80</f>
        <v>0</v>
      </c>
      <c r="L78" s="96">
        <f t="shared" ref="L78:M78" si="17">L79+L80</f>
        <v>0</v>
      </c>
      <c r="M78" s="96">
        <f t="shared" si="17"/>
        <v>0</v>
      </c>
    </row>
    <row r="79" spans="1:13" ht="32.25" hidden="1" x14ac:dyDescent="0.3">
      <c r="A79" s="68" t="s">
        <v>43</v>
      </c>
      <c r="B79" s="33" t="s">
        <v>103</v>
      </c>
      <c r="C79" s="32" t="s">
        <v>127</v>
      </c>
      <c r="D79" s="32" t="s">
        <v>91</v>
      </c>
      <c r="E79" s="32" t="s">
        <v>101</v>
      </c>
      <c r="F79" s="32" t="s">
        <v>42</v>
      </c>
      <c r="G79" s="32" t="s">
        <v>22</v>
      </c>
      <c r="H79" s="32" t="s">
        <v>49</v>
      </c>
      <c r="I79" s="32" t="s">
        <v>9</v>
      </c>
      <c r="J79" s="32" t="s">
        <v>109</v>
      </c>
      <c r="K79" s="84">
        <v>0</v>
      </c>
      <c r="L79" s="70" t="s">
        <v>156</v>
      </c>
      <c r="M79" s="58">
        <v>0</v>
      </c>
    </row>
    <row r="80" spans="1:13" ht="26.25" hidden="1" customHeight="1" x14ac:dyDescent="0.3">
      <c r="A80" s="68" t="s">
        <v>43</v>
      </c>
      <c r="B80" s="34" t="s">
        <v>104</v>
      </c>
      <c r="C80" s="32" t="s">
        <v>127</v>
      </c>
      <c r="D80" s="32" t="s">
        <v>91</v>
      </c>
      <c r="E80" s="32" t="s">
        <v>101</v>
      </c>
      <c r="F80" s="32" t="s">
        <v>42</v>
      </c>
      <c r="G80" s="32" t="s">
        <v>25</v>
      </c>
      <c r="H80" s="32" t="s">
        <v>49</v>
      </c>
      <c r="I80" s="32" t="s">
        <v>9</v>
      </c>
      <c r="J80" s="32" t="s">
        <v>109</v>
      </c>
      <c r="K80" s="84">
        <v>0</v>
      </c>
      <c r="L80" s="70" t="s">
        <v>156</v>
      </c>
      <c r="M80" s="71">
        <v>0</v>
      </c>
    </row>
    <row r="81" spans="1:13" ht="20.25" customHeight="1" x14ac:dyDescent="0.3">
      <c r="A81" s="98"/>
      <c r="B81" s="35" t="s">
        <v>102</v>
      </c>
      <c r="C81" s="3"/>
      <c r="D81" s="3"/>
      <c r="E81" s="3"/>
      <c r="F81" s="3"/>
      <c r="G81" s="3"/>
      <c r="H81" s="3"/>
      <c r="I81" s="3"/>
      <c r="J81" s="3"/>
      <c r="K81" s="66">
        <f>K20+K55</f>
        <v>68930.959999999992</v>
      </c>
      <c r="L81" s="66">
        <f t="shared" ref="L81:M81" si="18">L20+L55</f>
        <v>51837.914000000004</v>
      </c>
      <c r="M81" s="66">
        <f t="shared" si="18"/>
        <v>35822</v>
      </c>
    </row>
    <row r="83" spans="1:13" x14ac:dyDescent="0.3">
      <c r="K83" s="99"/>
    </row>
  </sheetData>
  <mergeCells count="12">
    <mergeCell ref="L12:L16"/>
    <mergeCell ref="M12:M13"/>
    <mergeCell ref="C17:J17"/>
    <mergeCell ref="C18:C19"/>
    <mergeCell ref="D18:H18"/>
    <mergeCell ref="I18:J18"/>
    <mergeCell ref="I2:K5"/>
    <mergeCell ref="A7:K7"/>
    <mergeCell ref="B8:K8"/>
    <mergeCell ref="B12:B16"/>
    <mergeCell ref="C12:J16"/>
    <mergeCell ref="K12:K16"/>
  </mergeCells>
  <hyperlinks>
    <hyperlink ref="B26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4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8" workbookViewId="0">
      <selection activeCell="K64" sqref="K64"/>
    </sheetView>
  </sheetViews>
  <sheetFormatPr defaultRowHeight="18.75" x14ac:dyDescent="0.3"/>
  <cols>
    <col min="1" max="1" width="5" style="46" customWidth="1"/>
    <col min="2" max="2" width="87.28515625" style="46" customWidth="1"/>
    <col min="3" max="3" width="7.7109375" style="46" customWidth="1"/>
    <col min="4" max="4" width="4" style="46" customWidth="1"/>
    <col min="5" max="5" width="4.42578125" style="46" customWidth="1"/>
    <col min="6" max="6" width="3.85546875" style="46" customWidth="1"/>
    <col min="7" max="7" width="6.7109375" style="46" customWidth="1"/>
    <col min="8" max="8" width="4.28515625" style="46" customWidth="1"/>
    <col min="9" max="9" width="8" style="46" customWidth="1"/>
    <col min="10" max="10" width="7.5703125" style="46" customWidth="1"/>
    <col min="11" max="11" width="25.7109375" style="46" customWidth="1"/>
    <col min="12" max="12" width="25.5703125" style="46" customWidth="1"/>
    <col min="13" max="13" width="20.140625" style="46" customWidth="1"/>
    <col min="14" max="243" width="9.140625" style="46"/>
    <col min="244" max="244" width="5" style="46" customWidth="1"/>
    <col min="245" max="245" width="70.85546875" style="46" customWidth="1"/>
    <col min="246" max="246" width="5.140625" style="46" customWidth="1"/>
    <col min="247" max="247" width="4" style="46" customWidth="1"/>
    <col min="248" max="248" width="4.42578125" style="46" customWidth="1"/>
    <col min="249" max="249" width="3.85546875" style="46" customWidth="1"/>
    <col min="250" max="250" width="5.140625" style="46" customWidth="1"/>
    <col min="251" max="251" width="4.28515625" style="46" customWidth="1"/>
    <col min="252" max="252" width="5.42578125" style="46" customWidth="1"/>
    <col min="253" max="253" width="5" style="46" customWidth="1"/>
    <col min="254" max="254" width="17.28515625" style="46" customWidth="1"/>
    <col min="255" max="266" width="0" style="46" hidden="1" customWidth="1"/>
    <col min="267" max="499" width="9.140625" style="46"/>
    <col min="500" max="500" width="5" style="46" customWidth="1"/>
    <col min="501" max="501" width="70.85546875" style="46" customWidth="1"/>
    <col min="502" max="502" width="5.140625" style="46" customWidth="1"/>
    <col min="503" max="503" width="4" style="46" customWidth="1"/>
    <col min="504" max="504" width="4.42578125" style="46" customWidth="1"/>
    <col min="505" max="505" width="3.85546875" style="46" customWidth="1"/>
    <col min="506" max="506" width="5.140625" style="46" customWidth="1"/>
    <col min="507" max="507" width="4.28515625" style="46" customWidth="1"/>
    <col min="508" max="508" width="5.42578125" style="46" customWidth="1"/>
    <col min="509" max="509" width="5" style="46" customWidth="1"/>
    <col min="510" max="510" width="17.28515625" style="46" customWidth="1"/>
    <col min="511" max="522" width="0" style="46" hidden="1" customWidth="1"/>
    <col min="523" max="755" width="9.140625" style="46"/>
    <col min="756" max="756" width="5" style="46" customWidth="1"/>
    <col min="757" max="757" width="70.85546875" style="46" customWidth="1"/>
    <col min="758" max="758" width="5.140625" style="46" customWidth="1"/>
    <col min="759" max="759" width="4" style="46" customWidth="1"/>
    <col min="760" max="760" width="4.42578125" style="46" customWidth="1"/>
    <col min="761" max="761" width="3.85546875" style="46" customWidth="1"/>
    <col min="762" max="762" width="5.140625" style="46" customWidth="1"/>
    <col min="763" max="763" width="4.28515625" style="46" customWidth="1"/>
    <col min="764" max="764" width="5.42578125" style="46" customWidth="1"/>
    <col min="765" max="765" width="5" style="46" customWidth="1"/>
    <col min="766" max="766" width="17.28515625" style="46" customWidth="1"/>
    <col min="767" max="778" width="0" style="46" hidden="1" customWidth="1"/>
    <col min="779" max="1011" width="9.140625" style="46"/>
    <col min="1012" max="1012" width="5" style="46" customWidth="1"/>
    <col min="1013" max="1013" width="70.85546875" style="46" customWidth="1"/>
    <col min="1014" max="1014" width="5.140625" style="46" customWidth="1"/>
    <col min="1015" max="1015" width="4" style="46" customWidth="1"/>
    <col min="1016" max="1016" width="4.42578125" style="46" customWidth="1"/>
    <col min="1017" max="1017" width="3.85546875" style="46" customWidth="1"/>
    <col min="1018" max="1018" width="5.140625" style="46" customWidth="1"/>
    <col min="1019" max="1019" width="4.28515625" style="46" customWidth="1"/>
    <col min="1020" max="1020" width="5.42578125" style="46" customWidth="1"/>
    <col min="1021" max="1021" width="5" style="46" customWidth="1"/>
    <col min="1022" max="1022" width="17.28515625" style="46" customWidth="1"/>
    <col min="1023" max="1034" width="0" style="46" hidden="1" customWidth="1"/>
    <col min="1035" max="1267" width="9.140625" style="46"/>
    <col min="1268" max="1268" width="5" style="46" customWidth="1"/>
    <col min="1269" max="1269" width="70.85546875" style="46" customWidth="1"/>
    <col min="1270" max="1270" width="5.140625" style="46" customWidth="1"/>
    <col min="1271" max="1271" width="4" style="46" customWidth="1"/>
    <col min="1272" max="1272" width="4.42578125" style="46" customWidth="1"/>
    <col min="1273" max="1273" width="3.85546875" style="46" customWidth="1"/>
    <col min="1274" max="1274" width="5.140625" style="46" customWidth="1"/>
    <col min="1275" max="1275" width="4.28515625" style="46" customWidth="1"/>
    <col min="1276" max="1276" width="5.42578125" style="46" customWidth="1"/>
    <col min="1277" max="1277" width="5" style="46" customWidth="1"/>
    <col min="1278" max="1278" width="17.28515625" style="46" customWidth="1"/>
    <col min="1279" max="1290" width="0" style="46" hidden="1" customWidth="1"/>
    <col min="1291" max="1523" width="9.140625" style="46"/>
    <col min="1524" max="1524" width="5" style="46" customWidth="1"/>
    <col min="1525" max="1525" width="70.85546875" style="46" customWidth="1"/>
    <col min="1526" max="1526" width="5.140625" style="46" customWidth="1"/>
    <col min="1527" max="1527" width="4" style="46" customWidth="1"/>
    <col min="1528" max="1528" width="4.42578125" style="46" customWidth="1"/>
    <col min="1529" max="1529" width="3.85546875" style="46" customWidth="1"/>
    <col min="1530" max="1530" width="5.140625" style="46" customWidth="1"/>
    <col min="1531" max="1531" width="4.28515625" style="46" customWidth="1"/>
    <col min="1532" max="1532" width="5.42578125" style="46" customWidth="1"/>
    <col min="1533" max="1533" width="5" style="46" customWidth="1"/>
    <col min="1534" max="1534" width="17.28515625" style="46" customWidth="1"/>
    <col min="1535" max="1546" width="0" style="46" hidden="1" customWidth="1"/>
    <col min="1547" max="1779" width="9.140625" style="46"/>
    <col min="1780" max="1780" width="5" style="46" customWidth="1"/>
    <col min="1781" max="1781" width="70.85546875" style="46" customWidth="1"/>
    <col min="1782" max="1782" width="5.140625" style="46" customWidth="1"/>
    <col min="1783" max="1783" width="4" style="46" customWidth="1"/>
    <col min="1784" max="1784" width="4.42578125" style="46" customWidth="1"/>
    <col min="1785" max="1785" width="3.85546875" style="46" customWidth="1"/>
    <col min="1786" max="1786" width="5.140625" style="46" customWidth="1"/>
    <col min="1787" max="1787" width="4.28515625" style="46" customWidth="1"/>
    <col min="1788" max="1788" width="5.42578125" style="46" customWidth="1"/>
    <col min="1789" max="1789" width="5" style="46" customWidth="1"/>
    <col min="1790" max="1790" width="17.28515625" style="46" customWidth="1"/>
    <col min="1791" max="1802" width="0" style="46" hidden="1" customWidth="1"/>
    <col min="1803" max="2035" width="9.140625" style="46"/>
    <col min="2036" max="2036" width="5" style="46" customWidth="1"/>
    <col min="2037" max="2037" width="70.85546875" style="46" customWidth="1"/>
    <col min="2038" max="2038" width="5.140625" style="46" customWidth="1"/>
    <col min="2039" max="2039" width="4" style="46" customWidth="1"/>
    <col min="2040" max="2040" width="4.42578125" style="46" customWidth="1"/>
    <col min="2041" max="2041" width="3.85546875" style="46" customWidth="1"/>
    <col min="2042" max="2042" width="5.140625" style="46" customWidth="1"/>
    <col min="2043" max="2043" width="4.28515625" style="46" customWidth="1"/>
    <col min="2044" max="2044" width="5.42578125" style="46" customWidth="1"/>
    <col min="2045" max="2045" width="5" style="46" customWidth="1"/>
    <col min="2046" max="2046" width="17.28515625" style="46" customWidth="1"/>
    <col min="2047" max="2058" width="0" style="46" hidden="1" customWidth="1"/>
    <col min="2059" max="2291" width="9.140625" style="46"/>
    <col min="2292" max="2292" width="5" style="46" customWidth="1"/>
    <col min="2293" max="2293" width="70.85546875" style="46" customWidth="1"/>
    <col min="2294" max="2294" width="5.140625" style="46" customWidth="1"/>
    <col min="2295" max="2295" width="4" style="46" customWidth="1"/>
    <col min="2296" max="2296" width="4.42578125" style="46" customWidth="1"/>
    <col min="2297" max="2297" width="3.85546875" style="46" customWidth="1"/>
    <col min="2298" max="2298" width="5.140625" style="46" customWidth="1"/>
    <col min="2299" max="2299" width="4.28515625" style="46" customWidth="1"/>
    <col min="2300" max="2300" width="5.42578125" style="46" customWidth="1"/>
    <col min="2301" max="2301" width="5" style="46" customWidth="1"/>
    <col min="2302" max="2302" width="17.28515625" style="46" customWidth="1"/>
    <col min="2303" max="2314" width="0" style="46" hidden="1" customWidth="1"/>
    <col min="2315" max="2547" width="9.140625" style="46"/>
    <col min="2548" max="2548" width="5" style="46" customWidth="1"/>
    <col min="2549" max="2549" width="70.85546875" style="46" customWidth="1"/>
    <col min="2550" max="2550" width="5.140625" style="46" customWidth="1"/>
    <col min="2551" max="2551" width="4" style="46" customWidth="1"/>
    <col min="2552" max="2552" width="4.42578125" style="46" customWidth="1"/>
    <col min="2553" max="2553" width="3.85546875" style="46" customWidth="1"/>
    <col min="2554" max="2554" width="5.140625" style="46" customWidth="1"/>
    <col min="2555" max="2555" width="4.28515625" style="46" customWidth="1"/>
    <col min="2556" max="2556" width="5.42578125" style="46" customWidth="1"/>
    <col min="2557" max="2557" width="5" style="46" customWidth="1"/>
    <col min="2558" max="2558" width="17.28515625" style="46" customWidth="1"/>
    <col min="2559" max="2570" width="0" style="46" hidden="1" customWidth="1"/>
    <col min="2571" max="2803" width="9.140625" style="46"/>
    <col min="2804" max="2804" width="5" style="46" customWidth="1"/>
    <col min="2805" max="2805" width="70.85546875" style="46" customWidth="1"/>
    <col min="2806" max="2806" width="5.140625" style="46" customWidth="1"/>
    <col min="2807" max="2807" width="4" style="46" customWidth="1"/>
    <col min="2808" max="2808" width="4.42578125" style="46" customWidth="1"/>
    <col min="2809" max="2809" width="3.85546875" style="46" customWidth="1"/>
    <col min="2810" max="2810" width="5.140625" style="46" customWidth="1"/>
    <col min="2811" max="2811" width="4.28515625" style="46" customWidth="1"/>
    <col min="2812" max="2812" width="5.42578125" style="46" customWidth="1"/>
    <col min="2813" max="2813" width="5" style="46" customWidth="1"/>
    <col min="2814" max="2814" width="17.28515625" style="46" customWidth="1"/>
    <col min="2815" max="2826" width="0" style="46" hidden="1" customWidth="1"/>
    <col min="2827" max="3059" width="9.140625" style="46"/>
    <col min="3060" max="3060" width="5" style="46" customWidth="1"/>
    <col min="3061" max="3061" width="70.85546875" style="46" customWidth="1"/>
    <col min="3062" max="3062" width="5.140625" style="46" customWidth="1"/>
    <col min="3063" max="3063" width="4" style="46" customWidth="1"/>
    <col min="3064" max="3064" width="4.42578125" style="46" customWidth="1"/>
    <col min="3065" max="3065" width="3.85546875" style="46" customWidth="1"/>
    <col min="3066" max="3066" width="5.140625" style="46" customWidth="1"/>
    <col min="3067" max="3067" width="4.28515625" style="46" customWidth="1"/>
    <col min="3068" max="3068" width="5.42578125" style="46" customWidth="1"/>
    <col min="3069" max="3069" width="5" style="46" customWidth="1"/>
    <col min="3070" max="3070" width="17.28515625" style="46" customWidth="1"/>
    <col min="3071" max="3082" width="0" style="46" hidden="1" customWidth="1"/>
    <col min="3083" max="3315" width="9.140625" style="46"/>
    <col min="3316" max="3316" width="5" style="46" customWidth="1"/>
    <col min="3317" max="3317" width="70.85546875" style="46" customWidth="1"/>
    <col min="3318" max="3318" width="5.140625" style="46" customWidth="1"/>
    <col min="3319" max="3319" width="4" style="46" customWidth="1"/>
    <col min="3320" max="3320" width="4.42578125" style="46" customWidth="1"/>
    <col min="3321" max="3321" width="3.85546875" style="46" customWidth="1"/>
    <col min="3322" max="3322" width="5.140625" style="46" customWidth="1"/>
    <col min="3323" max="3323" width="4.28515625" style="46" customWidth="1"/>
    <col min="3324" max="3324" width="5.42578125" style="46" customWidth="1"/>
    <col min="3325" max="3325" width="5" style="46" customWidth="1"/>
    <col min="3326" max="3326" width="17.28515625" style="46" customWidth="1"/>
    <col min="3327" max="3338" width="0" style="46" hidden="1" customWidth="1"/>
    <col min="3339" max="3571" width="9.140625" style="46"/>
    <col min="3572" max="3572" width="5" style="46" customWidth="1"/>
    <col min="3573" max="3573" width="70.85546875" style="46" customWidth="1"/>
    <col min="3574" max="3574" width="5.140625" style="46" customWidth="1"/>
    <col min="3575" max="3575" width="4" style="46" customWidth="1"/>
    <col min="3576" max="3576" width="4.42578125" style="46" customWidth="1"/>
    <col min="3577" max="3577" width="3.85546875" style="46" customWidth="1"/>
    <col min="3578" max="3578" width="5.140625" style="46" customWidth="1"/>
    <col min="3579" max="3579" width="4.28515625" style="46" customWidth="1"/>
    <col min="3580" max="3580" width="5.42578125" style="46" customWidth="1"/>
    <col min="3581" max="3581" width="5" style="46" customWidth="1"/>
    <col min="3582" max="3582" width="17.28515625" style="46" customWidth="1"/>
    <col min="3583" max="3594" width="0" style="46" hidden="1" customWidth="1"/>
    <col min="3595" max="3827" width="9.140625" style="46"/>
    <col min="3828" max="3828" width="5" style="46" customWidth="1"/>
    <col min="3829" max="3829" width="70.85546875" style="46" customWidth="1"/>
    <col min="3830" max="3830" width="5.140625" style="46" customWidth="1"/>
    <col min="3831" max="3831" width="4" style="46" customWidth="1"/>
    <col min="3832" max="3832" width="4.42578125" style="46" customWidth="1"/>
    <col min="3833" max="3833" width="3.85546875" style="46" customWidth="1"/>
    <col min="3834" max="3834" width="5.140625" style="46" customWidth="1"/>
    <col min="3835" max="3835" width="4.28515625" style="46" customWidth="1"/>
    <col min="3836" max="3836" width="5.42578125" style="46" customWidth="1"/>
    <col min="3837" max="3837" width="5" style="46" customWidth="1"/>
    <col min="3838" max="3838" width="17.28515625" style="46" customWidth="1"/>
    <col min="3839" max="3850" width="0" style="46" hidden="1" customWidth="1"/>
    <col min="3851" max="4083" width="9.140625" style="46"/>
    <col min="4084" max="4084" width="5" style="46" customWidth="1"/>
    <col min="4085" max="4085" width="70.85546875" style="46" customWidth="1"/>
    <col min="4086" max="4086" width="5.140625" style="46" customWidth="1"/>
    <col min="4087" max="4087" width="4" style="46" customWidth="1"/>
    <col min="4088" max="4088" width="4.42578125" style="46" customWidth="1"/>
    <col min="4089" max="4089" width="3.85546875" style="46" customWidth="1"/>
    <col min="4090" max="4090" width="5.140625" style="46" customWidth="1"/>
    <col min="4091" max="4091" width="4.28515625" style="46" customWidth="1"/>
    <col min="4092" max="4092" width="5.42578125" style="46" customWidth="1"/>
    <col min="4093" max="4093" width="5" style="46" customWidth="1"/>
    <col min="4094" max="4094" width="17.28515625" style="46" customWidth="1"/>
    <col min="4095" max="4106" width="0" style="46" hidden="1" customWidth="1"/>
    <col min="4107" max="4339" width="9.140625" style="46"/>
    <col min="4340" max="4340" width="5" style="46" customWidth="1"/>
    <col min="4341" max="4341" width="70.85546875" style="46" customWidth="1"/>
    <col min="4342" max="4342" width="5.140625" style="46" customWidth="1"/>
    <col min="4343" max="4343" width="4" style="46" customWidth="1"/>
    <col min="4344" max="4344" width="4.42578125" style="46" customWidth="1"/>
    <col min="4345" max="4345" width="3.85546875" style="46" customWidth="1"/>
    <col min="4346" max="4346" width="5.140625" style="46" customWidth="1"/>
    <col min="4347" max="4347" width="4.28515625" style="46" customWidth="1"/>
    <col min="4348" max="4348" width="5.42578125" style="46" customWidth="1"/>
    <col min="4349" max="4349" width="5" style="46" customWidth="1"/>
    <col min="4350" max="4350" width="17.28515625" style="46" customWidth="1"/>
    <col min="4351" max="4362" width="0" style="46" hidden="1" customWidth="1"/>
    <col min="4363" max="4595" width="9.140625" style="46"/>
    <col min="4596" max="4596" width="5" style="46" customWidth="1"/>
    <col min="4597" max="4597" width="70.85546875" style="46" customWidth="1"/>
    <col min="4598" max="4598" width="5.140625" style="46" customWidth="1"/>
    <col min="4599" max="4599" width="4" style="46" customWidth="1"/>
    <col min="4600" max="4600" width="4.42578125" style="46" customWidth="1"/>
    <col min="4601" max="4601" width="3.85546875" style="46" customWidth="1"/>
    <col min="4602" max="4602" width="5.140625" style="46" customWidth="1"/>
    <col min="4603" max="4603" width="4.28515625" style="46" customWidth="1"/>
    <col min="4604" max="4604" width="5.42578125" style="46" customWidth="1"/>
    <col min="4605" max="4605" width="5" style="46" customWidth="1"/>
    <col min="4606" max="4606" width="17.28515625" style="46" customWidth="1"/>
    <col min="4607" max="4618" width="0" style="46" hidden="1" customWidth="1"/>
    <col min="4619" max="4851" width="9.140625" style="46"/>
    <col min="4852" max="4852" width="5" style="46" customWidth="1"/>
    <col min="4853" max="4853" width="70.85546875" style="46" customWidth="1"/>
    <col min="4854" max="4854" width="5.140625" style="46" customWidth="1"/>
    <col min="4855" max="4855" width="4" style="46" customWidth="1"/>
    <col min="4856" max="4856" width="4.42578125" style="46" customWidth="1"/>
    <col min="4857" max="4857" width="3.85546875" style="46" customWidth="1"/>
    <col min="4858" max="4858" width="5.140625" style="46" customWidth="1"/>
    <col min="4859" max="4859" width="4.28515625" style="46" customWidth="1"/>
    <col min="4860" max="4860" width="5.42578125" style="46" customWidth="1"/>
    <col min="4861" max="4861" width="5" style="46" customWidth="1"/>
    <col min="4862" max="4862" width="17.28515625" style="46" customWidth="1"/>
    <col min="4863" max="4874" width="0" style="46" hidden="1" customWidth="1"/>
    <col min="4875" max="5107" width="9.140625" style="46"/>
    <col min="5108" max="5108" width="5" style="46" customWidth="1"/>
    <col min="5109" max="5109" width="70.85546875" style="46" customWidth="1"/>
    <col min="5110" max="5110" width="5.140625" style="46" customWidth="1"/>
    <col min="5111" max="5111" width="4" style="46" customWidth="1"/>
    <col min="5112" max="5112" width="4.42578125" style="46" customWidth="1"/>
    <col min="5113" max="5113" width="3.85546875" style="46" customWidth="1"/>
    <col min="5114" max="5114" width="5.140625" style="46" customWidth="1"/>
    <col min="5115" max="5115" width="4.28515625" style="46" customWidth="1"/>
    <col min="5116" max="5116" width="5.42578125" style="46" customWidth="1"/>
    <col min="5117" max="5117" width="5" style="46" customWidth="1"/>
    <col min="5118" max="5118" width="17.28515625" style="46" customWidth="1"/>
    <col min="5119" max="5130" width="0" style="46" hidden="1" customWidth="1"/>
    <col min="5131" max="5363" width="9.140625" style="46"/>
    <col min="5364" max="5364" width="5" style="46" customWidth="1"/>
    <col min="5365" max="5365" width="70.85546875" style="46" customWidth="1"/>
    <col min="5366" max="5366" width="5.140625" style="46" customWidth="1"/>
    <col min="5367" max="5367" width="4" style="46" customWidth="1"/>
    <col min="5368" max="5368" width="4.42578125" style="46" customWidth="1"/>
    <col min="5369" max="5369" width="3.85546875" style="46" customWidth="1"/>
    <col min="5370" max="5370" width="5.140625" style="46" customWidth="1"/>
    <col min="5371" max="5371" width="4.28515625" style="46" customWidth="1"/>
    <col min="5372" max="5372" width="5.42578125" style="46" customWidth="1"/>
    <col min="5373" max="5373" width="5" style="46" customWidth="1"/>
    <col min="5374" max="5374" width="17.28515625" style="46" customWidth="1"/>
    <col min="5375" max="5386" width="0" style="46" hidden="1" customWidth="1"/>
    <col min="5387" max="5619" width="9.140625" style="46"/>
    <col min="5620" max="5620" width="5" style="46" customWidth="1"/>
    <col min="5621" max="5621" width="70.85546875" style="46" customWidth="1"/>
    <col min="5622" max="5622" width="5.140625" style="46" customWidth="1"/>
    <col min="5623" max="5623" width="4" style="46" customWidth="1"/>
    <col min="5624" max="5624" width="4.42578125" style="46" customWidth="1"/>
    <col min="5625" max="5625" width="3.85546875" style="46" customWidth="1"/>
    <col min="5626" max="5626" width="5.140625" style="46" customWidth="1"/>
    <col min="5627" max="5627" width="4.28515625" style="46" customWidth="1"/>
    <col min="5628" max="5628" width="5.42578125" style="46" customWidth="1"/>
    <col min="5629" max="5629" width="5" style="46" customWidth="1"/>
    <col min="5630" max="5630" width="17.28515625" style="46" customWidth="1"/>
    <col min="5631" max="5642" width="0" style="46" hidden="1" customWidth="1"/>
    <col min="5643" max="5875" width="9.140625" style="46"/>
    <col min="5876" max="5876" width="5" style="46" customWidth="1"/>
    <col min="5877" max="5877" width="70.85546875" style="46" customWidth="1"/>
    <col min="5878" max="5878" width="5.140625" style="46" customWidth="1"/>
    <col min="5879" max="5879" width="4" style="46" customWidth="1"/>
    <col min="5880" max="5880" width="4.42578125" style="46" customWidth="1"/>
    <col min="5881" max="5881" width="3.85546875" style="46" customWidth="1"/>
    <col min="5882" max="5882" width="5.140625" style="46" customWidth="1"/>
    <col min="5883" max="5883" width="4.28515625" style="46" customWidth="1"/>
    <col min="5884" max="5884" width="5.42578125" style="46" customWidth="1"/>
    <col min="5885" max="5885" width="5" style="46" customWidth="1"/>
    <col min="5886" max="5886" width="17.28515625" style="46" customWidth="1"/>
    <col min="5887" max="5898" width="0" style="46" hidden="1" customWidth="1"/>
    <col min="5899" max="6131" width="9.140625" style="46"/>
    <col min="6132" max="6132" width="5" style="46" customWidth="1"/>
    <col min="6133" max="6133" width="70.85546875" style="46" customWidth="1"/>
    <col min="6134" max="6134" width="5.140625" style="46" customWidth="1"/>
    <col min="6135" max="6135" width="4" style="46" customWidth="1"/>
    <col min="6136" max="6136" width="4.42578125" style="46" customWidth="1"/>
    <col min="6137" max="6137" width="3.85546875" style="46" customWidth="1"/>
    <col min="6138" max="6138" width="5.140625" style="46" customWidth="1"/>
    <col min="6139" max="6139" width="4.28515625" style="46" customWidth="1"/>
    <col min="6140" max="6140" width="5.42578125" style="46" customWidth="1"/>
    <col min="6141" max="6141" width="5" style="46" customWidth="1"/>
    <col min="6142" max="6142" width="17.28515625" style="46" customWidth="1"/>
    <col min="6143" max="6154" width="0" style="46" hidden="1" customWidth="1"/>
    <col min="6155" max="6387" width="9.140625" style="46"/>
    <col min="6388" max="6388" width="5" style="46" customWidth="1"/>
    <col min="6389" max="6389" width="70.85546875" style="46" customWidth="1"/>
    <col min="6390" max="6390" width="5.140625" style="46" customWidth="1"/>
    <col min="6391" max="6391" width="4" style="46" customWidth="1"/>
    <col min="6392" max="6392" width="4.42578125" style="46" customWidth="1"/>
    <col min="6393" max="6393" width="3.85546875" style="46" customWidth="1"/>
    <col min="6394" max="6394" width="5.140625" style="46" customWidth="1"/>
    <col min="6395" max="6395" width="4.28515625" style="46" customWidth="1"/>
    <col min="6396" max="6396" width="5.42578125" style="46" customWidth="1"/>
    <col min="6397" max="6397" width="5" style="46" customWidth="1"/>
    <col min="6398" max="6398" width="17.28515625" style="46" customWidth="1"/>
    <col min="6399" max="6410" width="0" style="46" hidden="1" customWidth="1"/>
    <col min="6411" max="6643" width="9.140625" style="46"/>
    <col min="6644" max="6644" width="5" style="46" customWidth="1"/>
    <col min="6645" max="6645" width="70.85546875" style="46" customWidth="1"/>
    <col min="6646" max="6646" width="5.140625" style="46" customWidth="1"/>
    <col min="6647" max="6647" width="4" style="46" customWidth="1"/>
    <col min="6648" max="6648" width="4.42578125" style="46" customWidth="1"/>
    <col min="6649" max="6649" width="3.85546875" style="46" customWidth="1"/>
    <col min="6650" max="6650" width="5.140625" style="46" customWidth="1"/>
    <col min="6651" max="6651" width="4.28515625" style="46" customWidth="1"/>
    <col min="6652" max="6652" width="5.42578125" style="46" customWidth="1"/>
    <col min="6653" max="6653" width="5" style="46" customWidth="1"/>
    <col min="6654" max="6654" width="17.28515625" style="46" customWidth="1"/>
    <col min="6655" max="6666" width="0" style="46" hidden="1" customWidth="1"/>
    <col min="6667" max="6899" width="9.140625" style="46"/>
    <col min="6900" max="6900" width="5" style="46" customWidth="1"/>
    <col min="6901" max="6901" width="70.85546875" style="46" customWidth="1"/>
    <col min="6902" max="6902" width="5.140625" style="46" customWidth="1"/>
    <col min="6903" max="6903" width="4" style="46" customWidth="1"/>
    <col min="6904" max="6904" width="4.42578125" style="46" customWidth="1"/>
    <col min="6905" max="6905" width="3.85546875" style="46" customWidth="1"/>
    <col min="6906" max="6906" width="5.140625" style="46" customWidth="1"/>
    <col min="6907" max="6907" width="4.28515625" style="46" customWidth="1"/>
    <col min="6908" max="6908" width="5.42578125" style="46" customWidth="1"/>
    <col min="6909" max="6909" width="5" style="46" customWidth="1"/>
    <col min="6910" max="6910" width="17.28515625" style="46" customWidth="1"/>
    <col min="6911" max="6922" width="0" style="46" hidden="1" customWidth="1"/>
    <col min="6923" max="7155" width="9.140625" style="46"/>
    <col min="7156" max="7156" width="5" style="46" customWidth="1"/>
    <col min="7157" max="7157" width="70.85546875" style="46" customWidth="1"/>
    <col min="7158" max="7158" width="5.140625" style="46" customWidth="1"/>
    <col min="7159" max="7159" width="4" style="46" customWidth="1"/>
    <col min="7160" max="7160" width="4.42578125" style="46" customWidth="1"/>
    <col min="7161" max="7161" width="3.85546875" style="46" customWidth="1"/>
    <col min="7162" max="7162" width="5.140625" style="46" customWidth="1"/>
    <col min="7163" max="7163" width="4.28515625" style="46" customWidth="1"/>
    <col min="7164" max="7164" width="5.42578125" style="46" customWidth="1"/>
    <col min="7165" max="7165" width="5" style="46" customWidth="1"/>
    <col min="7166" max="7166" width="17.28515625" style="46" customWidth="1"/>
    <col min="7167" max="7178" width="0" style="46" hidden="1" customWidth="1"/>
    <col min="7179" max="7411" width="9.140625" style="46"/>
    <col min="7412" max="7412" width="5" style="46" customWidth="1"/>
    <col min="7413" max="7413" width="70.85546875" style="46" customWidth="1"/>
    <col min="7414" max="7414" width="5.140625" style="46" customWidth="1"/>
    <col min="7415" max="7415" width="4" style="46" customWidth="1"/>
    <col min="7416" max="7416" width="4.42578125" style="46" customWidth="1"/>
    <col min="7417" max="7417" width="3.85546875" style="46" customWidth="1"/>
    <col min="7418" max="7418" width="5.140625" style="46" customWidth="1"/>
    <col min="7419" max="7419" width="4.28515625" style="46" customWidth="1"/>
    <col min="7420" max="7420" width="5.42578125" style="46" customWidth="1"/>
    <col min="7421" max="7421" width="5" style="46" customWidth="1"/>
    <col min="7422" max="7422" width="17.28515625" style="46" customWidth="1"/>
    <col min="7423" max="7434" width="0" style="46" hidden="1" customWidth="1"/>
    <col min="7435" max="7667" width="9.140625" style="46"/>
    <col min="7668" max="7668" width="5" style="46" customWidth="1"/>
    <col min="7669" max="7669" width="70.85546875" style="46" customWidth="1"/>
    <col min="7670" max="7670" width="5.140625" style="46" customWidth="1"/>
    <col min="7671" max="7671" width="4" style="46" customWidth="1"/>
    <col min="7672" max="7672" width="4.42578125" style="46" customWidth="1"/>
    <col min="7673" max="7673" width="3.85546875" style="46" customWidth="1"/>
    <col min="7674" max="7674" width="5.140625" style="46" customWidth="1"/>
    <col min="7675" max="7675" width="4.28515625" style="46" customWidth="1"/>
    <col min="7676" max="7676" width="5.42578125" style="46" customWidth="1"/>
    <col min="7677" max="7677" width="5" style="46" customWidth="1"/>
    <col min="7678" max="7678" width="17.28515625" style="46" customWidth="1"/>
    <col min="7679" max="7690" width="0" style="46" hidden="1" customWidth="1"/>
    <col min="7691" max="7923" width="9.140625" style="46"/>
    <col min="7924" max="7924" width="5" style="46" customWidth="1"/>
    <col min="7925" max="7925" width="70.85546875" style="46" customWidth="1"/>
    <col min="7926" max="7926" width="5.140625" style="46" customWidth="1"/>
    <col min="7927" max="7927" width="4" style="46" customWidth="1"/>
    <col min="7928" max="7928" width="4.42578125" style="46" customWidth="1"/>
    <col min="7929" max="7929" width="3.85546875" style="46" customWidth="1"/>
    <col min="7930" max="7930" width="5.140625" style="46" customWidth="1"/>
    <col min="7931" max="7931" width="4.28515625" style="46" customWidth="1"/>
    <col min="7932" max="7932" width="5.42578125" style="46" customWidth="1"/>
    <col min="7933" max="7933" width="5" style="46" customWidth="1"/>
    <col min="7934" max="7934" width="17.28515625" style="46" customWidth="1"/>
    <col min="7935" max="7946" width="0" style="46" hidden="1" customWidth="1"/>
    <col min="7947" max="8179" width="9.140625" style="46"/>
    <col min="8180" max="8180" width="5" style="46" customWidth="1"/>
    <col min="8181" max="8181" width="70.85546875" style="46" customWidth="1"/>
    <col min="8182" max="8182" width="5.140625" style="46" customWidth="1"/>
    <col min="8183" max="8183" width="4" style="46" customWidth="1"/>
    <col min="8184" max="8184" width="4.42578125" style="46" customWidth="1"/>
    <col min="8185" max="8185" width="3.85546875" style="46" customWidth="1"/>
    <col min="8186" max="8186" width="5.140625" style="46" customWidth="1"/>
    <col min="8187" max="8187" width="4.28515625" style="46" customWidth="1"/>
    <col min="8188" max="8188" width="5.42578125" style="46" customWidth="1"/>
    <col min="8189" max="8189" width="5" style="46" customWidth="1"/>
    <col min="8190" max="8190" width="17.28515625" style="46" customWidth="1"/>
    <col min="8191" max="8202" width="0" style="46" hidden="1" customWidth="1"/>
    <col min="8203" max="8435" width="9.140625" style="46"/>
    <col min="8436" max="8436" width="5" style="46" customWidth="1"/>
    <col min="8437" max="8437" width="70.85546875" style="46" customWidth="1"/>
    <col min="8438" max="8438" width="5.140625" style="46" customWidth="1"/>
    <col min="8439" max="8439" width="4" style="46" customWidth="1"/>
    <col min="8440" max="8440" width="4.42578125" style="46" customWidth="1"/>
    <col min="8441" max="8441" width="3.85546875" style="46" customWidth="1"/>
    <col min="8442" max="8442" width="5.140625" style="46" customWidth="1"/>
    <col min="8443" max="8443" width="4.28515625" style="46" customWidth="1"/>
    <col min="8444" max="8444" width="5.42578125" style="46" customWidth="1"/>
    <col min="8445" max="8445" width="5" style="46" customWidth="1"/>
    <col min="8446" max="8446" width="17.28515625" style="46" customWidth="1"/>
    <col min="8447" max="8458" width="0" style="46" hidden="1" customWidth="1"/>
    <col min="8459" max="8691" width="9.140625" style="46"/>
    <col min="8692" max="8692" width="5" style="46" customWidth="1"/>
    <col min="8693" max="8693" width="70.85546875" style="46" customWidth="1"/>
    <col min="8694" max="8694" width="5.140625" style="46" customWidth="1"/>
    <col min="8695" max="8695" width="4" style="46" customWidth="1"/>
    <col min="8696" max="8696" width="4.42578125" style="46" customWidth="1"/>
    <col min="8697" max="8697" width="3.85546875" style="46" customWidth="1"/>
    <col min="8698" max="8698" width="5.140625" style="46" customWidth="1"/>
    <col min="8699" max="8699" width="4.28515625" style="46" customWidth="1"/>
    <col min="8700" max="8700" width="5.42578125" style="46" customWidth="1"/>
    <col min="8701" max="8701" width="5" style="46" customWidth="1"/>
    <col min="8702" max="8702" width="17.28515625" style="46" customWidth="1"/>
    <col min="8703" max="8714" width="0" style="46" hidden="1" customWidth="1"/>
    <col min="8715" max="8947" width="9.140625" style="46"/>
    <col min="8948" max="8948" width="5" style="46" customWidth="1"/>
    <col min="8949" max="8949" width="70.85546875" style="46" customWidth="1"/>
    <col min="8950" max="8950" width="5.140625" style="46" customWidth="1"/>
    <col min="8951" max="8951" width="4" style="46" customWidth="1"/>
    <col min="8952" max="8952" width="4.42578125" style="46" customWidth="1"/>
    <col min="8953" max="8953" width="3.85546875" style="46" customWidth="1"/>
    <col min="8954" max="8954" width="5.140625" style="46" customWidth="1"/>
    <col min="8955" max="8955" width="4.28515625" style="46" customWidth="1"/>
    <col min="8956" max="8956" width="5.42578125" style="46" customWidth="1"/>
    <col min="8957" max="8957" width="5" style="46" customWidth="1"/>
    <col min="8958" max="8958" width="17.28515625" style="46" customWidth="1"/>
    <col min="8959" max="8970" width="0" style="46" hidden="1" customWidth="1"/>
    <col min="8971" max="9203" width="9.140625" style="46"/>
    <col min="9204" max="9204" width="5" style="46" customWidth="1"/>
    <col min="9205" max="9205" width="70.85546875" style="46" customWidth="1"/>
    <col min="9206" max="9206" width="5.140625" style="46" customWidth="1"/>
    <col min="9207" max="9207" width="4" style="46" customWidth="1"/>
    <col min="9208" max="9208" width="4.42578125" style="46" customWidth="1"/>
    <col min="9209" max="9209" width="3.85546875" style="46" customWidth="1"/>
    <col min="9210" max="9210" width="5.140625" style="46" customWidth="1"/>
    <col min="9211" max="9211" width="4.28515625" style="46" customWidth="1"/>
    <col min="9212" max="9212" width="5.42578125" style="46" customWidth="1"/>
    <col min="9213" max="9213" width="5" style="46" customWidth="1"/>
    <col min="9214" max="9214" width="17.28515625" style="46" customWidth="1"/>
    <col min="9215" max="9226" width="0" style="46" hidden="1" customWidth="1"/>
    <col min="9227" max="9459" width="9.140625" style="46"/>
    <col min="9460" max="9460" width="5" style="46" customWidth="1"/>
    <col min="9461" max="9461" width="70.85546875" style="46" customWidth="1"/>
    <col min="9462" max="9462" width="5.140625" style="46" customWidth="1"/>
    <col min="9463" max="9463" width="4" style="46" customWidth="1"/>
    <col min="9464" max="9464" width="4.42578125" style="46" customWidth="1"/>
    <col min="9465" max="9465" width="3.85546875" style="46" customWidth="1"/>
    <col min="9466" max="9466" width="5.140625" style="46" customWidth="1"/>
    <col min="9467" max="9467" width="4.28515625" style="46" customWidth="1"/>
    <col min="9468" max="9468" width="5.42578125" style="46" customWidth="1"/>
    <col min="9469" max="9469" width="5" style="46" customWidth="1"/>
    <col min="9470" max="9470" width="17.28515625" style="46" customWidth="1"/>
    <col min="9471" max="9482" width="0" style="46" hidden="1" customWidth="1"/>
    <col min="9483" max="9715" width="9.140625" style="46"/>
    <col min="9716" max="9716" width="5" style="46" customWidth="1"/>
    <col min="9717" max="9717" width="70.85546875" style="46" customWidth="1"/>
    <col min="9718" max="9718" width="5.140625" style="46" customWidth="1"/>
    <col min="9719" max="9719" width="4" style="46" customWidth="1"/>
    <col min="9720" max="9720" width="4.42578125" style="46" customWidth="1"/>
    <col min="9721" max="9721" width="3.85546875" style="46" customWidth="1"/>
    <col min="9722" max="9722" width="5.140625" style="46" customWidth="1"/>
    <col min="9723" max="9723" width="4.28515625" style="46" customWidth="1"/>
    <col min="9724" max="9724" width="5.42578125" style="46" customWidth="1"/>
    <col min="9725" max="9725" width="5" style="46" customWidth="1"/>
    <col min="9726" max="9726" width="17.28515625" style="46" customWidth="1"/>
    <col min="9727" max="9738" width="0" style="46" hidden="1" customWidth="1"/>
    <col min="9739" max="9971" width="9.140625" style="46"/>
    <col min="9972" max="9972" width="5" style="46" customWidth="1"/>
    <col min="9973" max="9973" width="70.85546875" style="46" customWidth="1"/>
    <col min="9974" max="9974" width="5.140625" style="46" customWidth="1"/>
    <col min="9975" max="9975" width="4" style="46" customWidth="1"/>
    <col min="9976" max="9976" width="4.42578125" style="46" customWidth="1"/>
    <col min="9977" max="9977" width="3.85546875" style="46" customWidth="1"/>
    <col min="9978" max="9978" width="5.140625" style="46" customWidth="1"/>
    <col min="9979" max="9979" width="4.28515625" style="46" customWidth="1"/>
    <col min="9980" max="9980" width="5.42578125" style="46" customWidth="1"/>
    <col min="9981" max="9981" width="5" style="46" customWidth="1"/>
    <col min="9982" max="9982" width="17.28515625" style="46" customWidth="1"/>
    <col min="9983" max="9994" width="0" style="46" hidden="1" customWidth="1"/>
    <col min="9995" max="10227" width="9.140625" style="46"/>
    <col min="10228" max="10228" width="5" style="46" customWidth="1"/>
    <col min="10229" max="10229" width="70.85546875" style="46" customWidth="1"/>
    <col min="10230" max="10230" width="5.140625" style="46" customWidth="1"/>
    <col min="10231" max="10231" width="4" style="46" customWidth="1"/>
    <col min="10232" max="10232" width="4.42578125" style="46" customWidth="1"/>
    <col min="10233" max="10233" width="3.85546875" style="46" customWidth="1"/>
    <col min="10234" max="10234" width="5.140625" style="46" customWidth="1"/>
    <col min="10235" max="10235" width="4.28515625" style="46" customWidth="1"/>
    <col min="10236" max="10236" width="5.42578125" style="46" customWidth="1"/>
    <col min="10237" max="10237" width="5" style="46" customWidth="1"/>
    <col min="10238" max="10238" width="17.28515625" style="46" customWidth="1"/>
    <col min="10239" max="10250" width="0" style="46" hidden="1" customWidth="1"/>
    <col min="10251" max="10483" width="9.140625" style="46"/>
    <col min="10484" max="10484" width="5" style="46" customWidth="1"/>
    <col min="10485" max="10485" width="70.85546875" style="46" customWidth="1"/>
    <col min="10486" max="10486" width="5.140625" style="46" customWidth="1"/>
    <col min="10487" max="10487" width="4" style="46" customWidth="1"/>
    <col min="10488" max="10488" width="4.42578125" style="46" customWidth="1"/>
    <col min="10489" max="10489" width="3.85546875" style="46" customWidth="1"/>
    <col min="10490" max="10490" width="5.140625" style="46" customWidth="1"/>
    <col min="10491" max="10491" width="4.28515625" style="46" customWidth="1"/>
    <col min="10492" max="10492" width="5.42578125" style="46" customWidth="1"/>
    <col min="10493" max="10493" width="5" style="46" customWidth="1"/>
    <col min="10494" max="10494" width="17.28515625" style="46" customWidth="1"/>
    <col min="10495" max="10506" width="0" style="46" hidden="1" customWidth="1"/>
    <col min="10507" max="10739" width="9.140625" style="46"/>
    <col min="10740" max="10740" width="5" style="46" customWidth="1"/>
    <col min="10741" max="10741" width="70.85546875" style="46" customWidth="1"/>
    <col min="10742" max="10742" width="5.140625" style="46" customWidth="1"/>
    <col min="10743" max="10743" width="4" style="46" customWidth="1"/>
    <col min="10744" max="10744" width="4.42578125" style="46" customWidth="1"/>
    <col min="10745" max="10745" width="3.85546875" style="46" customWidth="1"/>
    <col min="10746" max="10746" width="5.140625" style="46" customWidth="1"/>
    <col min="10747" max="10747" width="4.28515625" style="46" customWidth="1"/>
    <col min="10748" max="10748" width="5.42578125" style="46" customWidth="1"/>
    <col min="10749" max="10749" width="5" style="46" customWidth="1"/>
    <col min="10750" max="10750" width="17.28515625" style="46" customWidth="1"/>
    <col min="10751" max="10762" width="0" style="46" hidden="1" customWidth="1"/>
    <col min="10763" max="10995" width="9.140625" style="46"/>
    <col min="10996" max="10996" width="5" style="46" customWidth="1"/>
    <col min="10997" max="10997" width="70.85546875" style="46" customWidth="1"/>
    <col min="10998" max="10998" width="5.140625" style="46" customWidth="1"/>
    <col min="10999" max="10999" width="4" style="46" customWidth="1"/>
    <col min="11000" max="11000" width="4.42578125" style="46" customWidth="1"/>
    <col min="11001" max="11001" width="3.85546875" style="46" customWidth="1"/>
    <col min="11002" max="11002" width="5.140625" style="46" customWidth="1"/>
    <col min="11003" max="11003" width="4.28515625" style="46" customWidth="1"/>
    <col min="11004" max="11004" width="5.42578125" style="46" customWidth="1"/>
    <col min="11005" max="11005" width="5" style="46" customWidth="1"/>
    <col min="11006" max="11006" width="17.28515625" style="46" customWidth="1"/>
    <col min="11007" max="11018" width="0" style="46" hidden="1" customWidth="1"/>
    <col min="11019" max="11251" width="9.140625" style="46"/>
    <col min="11252" max="11252" width="5" style="46" customWidth="1"/>
    <col min="11253" max="11253" width="70.85546875" style="46" customWidth="1"/>
    <col min="11254" max="11254" width="5.140625" style="46" customWidth="1"/>
    <col min="11255" max="11255" width="4" style="46" customWidth="1"/>
    <col min="11256" max="11256" width="4.42578125" style="46" customWidth="1"/>
    <col min="11257" max="11257" width="3.85546875" style="46" customWidth="1"/>
    <col min="11258" max="11258" width="5.140625" style="46" customWidth="1"/>
    <col min="11259" max="11259" width="4.28515625" style="46" customWidth="1"/>
    <col min="11260" max="11260" width="5.42578125" style="46" customWidth="1"/>
    <col min="11261" max="11261" width="5" style="46" customWidth="1"/>
    <col min="11262" max="11262" width="17.28515625" style="46" customWidth="1"/>
    <col min="11263" max="11274" width="0" style="46" hidden="1" customWidth="1"/>
    <col min="11275" max="11507" width="9.140625" style="46"/>
    <col min="11508" max="11508" width="5" style="46" customWidth="1"/>
    <col min="11509" max="11509" width="70.85546875" style="46" customWidth="1"/>
    <col min="11510" max="11510" width="5.140625" style="46" customWidth="1"/>
    <col min="11511" max="11511" width="4" style="46" customWidth="1"/>
    <col min="11512" max="11512" width="4.42578125" style="46" customWidth="1"/>
    <col min="11513" max="11513" width="3.85546875" style="46" customWidth="1"/>
    <col min="11514" max="11514" width="5.140625" style="46" customWidth="1"/>
    <col min="11515" max="11515" width="4.28515625" style="46" customWidth="1"/>
    <col min="11516" max="11516" width="5.42578125" style="46" customWidth="1"/>
    <col min="11517" max="11517" width="5" style="46" customWidth="1"/>
    <col min="11518" max="11518" width="17.28515625" style="46" customWidth="1"/>
    <col min="11519" max="11530" width="0" style="46" hidden="1" customWidth="1"/>
    <col min="11531" max="11763" width="9.140625" style="46"/>
    <col min="11764" max="11764" width="5" style="46" customWidth="1"/>
    <col min="11765" max="11765" width="70.85546875" style="46" customWidth="1"/>
    <col min="11766" max="11766" width="5.140625" style="46" customWidth="1"/>
    <col min="11767" max="11767" width="4" style="46" customWidth="1"/>
    <col min="11768" max="11768" width="4.42578125" style="46" customWidth="1"/>
    <col min="11769" max="11769" width="3.85546875" style="46" customWidth="1"/>
    <col min="11770" max="11770" width="5.140625" style="46" customWidth="1"/>
    <col min="11771" max="11771" width="4.28515625" style="46" customWidth="1"/>
    <col min="11772" max="11772" width="5.42578125" style="46" customWidth="1"/>
    <col min="11773" max="11773" width="5" style="46" customWidth="1"/>
    <col min="11774" max="11774" width="17.28515625" style="46" customWidth="1"/>
    <col min="11775" max="11786" width="0" style="46" hidden="1" customWidth="1"/>
    <col min="11787" max="12019" width="9.140625" style="46"/>
    <col min="12020" max="12020" width="5" style="46" customWidth="1"/>
    <col min="12021" max="12021" width="70.85546875" style="46" customWidth="1"/>
    <col min="12022" max="12022" width="5.140625" style="46" customWidth="1"/>
    <col min="12023" max="12023" width="4" style="46" customWidth="1"/>
    <col min="12024" max="12024" width="4.42578125" style="46" customWidth="1"/>
    <col min="12025" max="12025" width="3.85546875" style="46" customWidth="1"/>
    <col min="12026" max="12026" width="5.140625" style="46" customWidth="1"/>
    <col min="12027" max="12027" width="4.28515625" style="46" customWidth="1"/>
    <col min="12028" max="12028" width="5.42578125" style="46" customWidth="1"/>
    <col min="12029" max="12029" width="5" style="46" customWidth="1"/>
    <col min="12030" max="12030" width="17.28515625" style="46" customWidth="1"/>
    <col min="12031" max="12042" width="0" style="46" hidden="1" customWidth="1"/>
    <col min="12043" max="12275" width="9.140625" style="46"/>
    <col min="12276" max="12276" width="5" style="46" customWidth="1"/>
    <col min="12277" max="12277" width="70.85546875" style="46" customWidth="1"/>
    <col min="12278" max="12278" width="5.140625" style="46" customWidth="1"/>
    <col min="12279" max="12279" width="4" style="46" customWidth="1"/>
    <col min="12280" max="12280" width="4.42578125" style="46" customWidth="1"/>
    <col min="12281" max="12281" width="3.85546875" style="46" customWidth="1"/>
    <col min="12282" max="12282" width="5.140625" style="46" customWidth="1"/>
    <col min="12283" max="12283" width="4.28515625" style="46" customWidth="1"/>
    <col min="12284" max="12284" width="5.42578125" style="46" customWidth="1"/>
    <col min="12285" max="12285" width="5" style="46" customWidth="1"/>
    <col min="12286" max="12286" width="17.28515625" style="46" customWidth="1"/>
    <col min="12287" max="12298" width="0" style="46" hidden="1" customWidth="1"/>
    <col min="12299" max="12531" width="9.140625" style="46"/>
    <col min="12532" max="12532" width="5" style="46" customWidth="1"/>
    <col min="12533" max="12533" width="70.85546875" style="46" customWidth="1"/>
    <col min="12534" max="12534" width="5.140625" style="46" customWidth="1"/>
    <col min="12535" max="12535" width="4" style="46" customWidth="1"/>
    <col min="12536" max="12536" width="4.42578125" style="46" customWidth="1"/>
    <col min="12537" max="12537" width="3.85546875" style="46" customWidth="1"/>
    <col min="12538" max="12538" width="5.140625" style="46" customWidth="1"/>
    <col min="12539" max="12539" width="4.28515625" style="46" customWidth="1"/>
    <col min="12540" max="12540" width="5.42578125" style="46" customWidth="1"/>
    <col min="12541" max="12541" width="5" style="46" customWidth="1"/>
    <col min="12542" max="12542" width="17.28515625" style="46" customWidth="1"/>
    <col min="12543" max="12554" width="0" style="46" hidden="1" customWidth="1"/>
    <col min="12555" max="12787" width="9.140625" style="46"/>
    <col min="12788" max="12788" width="5" style="46" customWidth="1"/>
    <col min="12789" max="12789" width="70.85546875" style="46" customWidth="1"/>
    <col min="12790" max="12790" width="5.140625" style="46" customWidth="1"/>
    <col min="12791" max="12791" width="4" style="46" customWidth="1"/>
    <col min="12792" max="12792" width="4.42578125" style="46" customWidth="1"/>
    <col min="12793" max="12793" width="3.85546875" style="46" customWidth="1"/>
    <col min="12794" max="12794" width="5.140625" style="46" customWidth="1"/>
    <col min="12795" max="12795" width="4.28515625" style="46" customWidth="1"/>
    <col min="12796" max="12796" width="5.42578125" style="46" customWidth="1"/>
    <col min="12797" max="12797" width="5" style="46" customWidth="1"/>
    <col min="12798" max="12798" width="17.28515625" style="46" customWidth="1"/>
    <col min="12799" max="12810" width="0" style="46" hidden="1" customWidth="1"/>
    <col min="12811" max="13043" width="9.140625" style="46"/>
    <col min="13044" max="13044" width="5" style="46" customWidth="1"/>
    <col min="13045" max="13045" width="70.85546875" style="46" customWidth="1"/>
    <col min="13046" max="13046" width="5.140625" style="46" customWidth="1"/>
    <col min="13047" max="13047" width="4" style="46" customWidth="1"/>
    <col min="13048" max="13048" width="4.42578125" style="46" customWidth="1"/>
    <col min="13049" max="13049" width="3.85546875" style="46" customWidth="1"/>
    <col min="13050" max="13050" width="5.140625" style="46" customWidth="1"/>
    <col min="13051" max="13051" width="4.28515625" style="46" customWidth="1"/>
    <col min="13052" max="13052" width="5.42578125" style="46" customWidth="1"/>
    <col min="13053" max="13053" width="5" style="46" customWidth="1"/>
    <col min="13054" max="13054" width="17.28515625" style="46" customWidth="1"/>
    <col min="13055" max="13066" width="0" style="46" hidden="1" customWidth="1"/>
    <col min="13067" max="13299" width="9.140625" style="46"/>
    <col min="13300" max="13300" width="5" style="46" customWidth="1"/>
    <col min="13301" max="13301" width="70.85546875" style="46" customWidth="1"/>
    <col min="13302" max="13302" width="5.140625" style="46" customWidth="1"/>
    <col min="13303" max="13303" width="4" style="46" customWidth="1"/>
    <col min="13304" max="13304" width="4.42578125" style="46" customWidth="1"/>
    <col min="13305" max="13305" width="3.85546875" style="46" customWidth="1"/>
    <col min="13306" max="13306" width="5.140625" style="46" customWidth="1"/>
    <col min="13307" max="13307" width="4.28515625" style="46" customWidth="1"/>
    <col min="13308" max="13308" width="5.42578125" style="46" customWidth="1"/>
    <col min="13309" max="13309" width="5" style="46" customWidth="1"/>
    <col min="13310" max="13310" width="17.28515625" style="46" customWidth="1"/>
    <col min="13311" max="13322" width="0" style="46" hidden="1" customWidth="1"/>
    <col min="13323" max="13555" width="9.140625" style="46"/>
    <col min="13556" max="13556" width="5" style="46" customWidth="1"/>
    <col min="13557" max="13557" width="70.85546875" style="46" customWidth="1"/>
    <col min="13558" max="13558" width="5.140625" style="46" customWidth="1"/>
    <col min="13559" max="13559" width="4" style="46" customWidth="1"/>
    <col min="13560" max="13560" width="4.42578125" style="46" customWidth="1"/>
    <col min="13561" max="13561" width="3.85546875" style="46" customWidth="1"/>
    <col min="13562" max="13562" width="5.140625" style="46" customWidth="1"/>
    <col min="13563" max="13563" width="4.28515625" style="46" customWidth="1"/>
    <col min="13564" max="13564" width="5.42578125" style="46" customWidth="1"/>
    <col min="13565" max="13565" width="5" style="46" customWidth="1"/>
    <col min="13566" max="13566" width="17.28515625" style="46" customWidth="1"/>
    <col min="13567" max="13578" width="0" style="46" hidden="1" customWidth="1"/>
    <col min="13579" max="13811" width="9.140625" style="46"/>
    <col min="13812" max="13812" width="5" style="46" customWidth="1"/>
    <col min="13813" max="13813" width="70.85546875" style="46" customWidth="1"/>
    <col min="13814" max="13814" width="5.140625" style="46" customWidth="1"/>
    <col min="13815" max="13815" width="4" style="46" customWidth="1"/>
    <col min="13816" max="13816" width="4.42578125" style="46" customWidth="1"/>
    <col min="13817" max="13817" width="3.85546875" style="46" customWidth="1"/>
    <col min="13818" max="13818" width="5.140625" style="46" customWidth="1"/>
    <col min="13819" max="13819" width="4.28515625" style="46" customWidth="1"/>
    <col min="13820" max="13820" width="5.42578125" style="46" customWidth="1"/>
    <col min="13821" max="13821" width="5" style="46" customWidth="1"/>
    <col min="13822" max="13822" width="17.28515625" style="46" customWidth="1"/>
    <col min="13823" max="13834" width="0" style="46" hidden="1" customWidth="1"/>
    <col min="13835" max="14067" width="9.140625" style="46"/>
    <col min="14068" max="14068" width="5" style="46" customWidth="1"/>
    <col min="14069" max="14069" width="70.85546875" style="46" customWidth="1"/>
    <col min="14070" max="14070" width="5.140625" style="46" customWidth="1"/>
    <col min="14071" max="14071" width="4" style="46" customWidth="1"/>
    <col min="14072" max="14072" width="4.42578125" style="46" customWidth="1"/>
    <col min="14073" max="14073" width="3.85546875" style="46" customWidth="1"/>
    <col min="14074" max="14074" width="5.140625" style="46" customWidth="1"/>
    <col min="14075" max="14075" width="4.28515625" style="46" customWidth="1"/>
    <col min="14076" max="14076" width="5.42578125" style="46" customWidth="1"/>
    <col min="14077" max="14077" width="5" style="46" customWidth="1"/>
    <col min="14078" max="14078" width="17.28515625" style="46" customWidth="1"/>
    <col min="14079" max="14090" width="0" style="46" hidden="1" customWidth="1"/>
    <col min="14091" max="14323" width="9.140625" style="46"/>
    <col min="14324" max="14324" width="5" style="46" customWidth="1"/>
    <col min="14325" max="14325" width="70.85546875" style="46" customWidth="1"/>
    <col min="14326" max="14326" width="5.140625" style="46" customWidth="1"/>
    <col min="14327" max="14327" width="4" style="46" customWidth="1"/>
    <col min="14328" max="14328" width="4.42578125" style="46" customWidth="1"/>
    <col min="14329" max="14329" width="3.85546875" style="46" customWidth="1"/>
    <col min="14330" max="14330" width="5.140625" style="46" customWidth="1"/>
    <col min="14331" max="14331" width="4.28515625" style="46" customWidth="1"/>
    <col min="14332" max="14332" width="5.42578125" style="46" customWidth="1"/>
    <col min="14333" max="14333" width="5" style="46" customWidth="1"/>
    <col min="14334" max="14334" width="17.28515625" style="46" customWidth="1"/>
    <col min="14335" max="14346" width="0" style="46" hidden="1" customWidth="1"/>
    <col min="14347" max="14579" width="9.140625" style="46"/>
    <col min="14580" max="14580" width="5" style="46" customWidth="1"/>
    <col min="14581" max="14581" width="70.85546875" style="46" customWidth="1"/>
    <col min="14582" max="14582" width="5.140625" style="46" customWidth="1"/>
    <col min="14583" max="14583" width="4" style="46" customWidth="1"/>
    <col min="14584" max="14584" width="4.42578125" style="46" customWidth="1"/>
    <col min="14585" max="14585" width="3.85546875" style="46" customWidth="1"/>
    <col min="14586" max="14586" width="5.140625" style="46" customWidth="1"/>
    <col min="14587" max="14587" width="4.28515625" style="46" customWidth="1"/>
    <col min="14588" max="14588" width="5.42578125" style="46" customWidth="1"/>
    <col min="14589" max="14589" width="5" style="46" customWidth="1"/>
    <col min="14590" max="14590" width="17.28515625" style="46" customWidth="1"/>
    <col min="14591" max="14602" width="0" style="46" hidden="1" customWidth="1"/>
    <col min="14603" max="14835" width="9.140625" style="46"/>
    <col min="14836" max="14836" width="5" style="46" customWidth="1"/>
    <col min="14837" max="14837" width="70.85546875" style="46" customWidth="1"/>
    <col min="14838" max="14838" width="5.140625" style="46" customWidth="1"/>
    <col min="14839" max="14839" width="4" style="46" customWidth="1"/>
    <col min="14840" max="14840" width="4.42578125" style="46" customWidth="1"/>
    <col min="14841" max="14841" width="3.85546875" style="46" customWidth="1"/>
    <col min="14842" max="14842" width="5.140625" style="46" customWidth="1"/>
    <col min="14843" max="14843" width="4.28515625" style="46" customWidth="1"/>
    <col min="14844" max="14844" width="5.42578125" style="46" customWidth="1"/>
    <col min="14845" max="14845" width="5" style="46" customWidth="1"/>
    <col min="14846" max="14846" width="17.28515625" style="46" customWidth="1"/>
    <col min="14847" max="14858" width="0" style="46" hidden="1" customWidth="1"/>
    <col min="14859" max="15091" width="9.140625" style="46"/>
    <col min="15092" max="15092" width="5" style="46" customWidth="1"/>
    <col min="15093" max="15093" width="70.85546875" style="46" customWidth="1"/>
    <col min="15094" max="15094" width="5.140625" style="46" customWidth="1"/>
    <col min="15095" max="15095" width="4" style="46" customWidth="1"/>
    <col min="15096" max="15096" width="4.42578125" style="46" customWidth="1"/>
    <col min="15097" max="15097" width="3.85546875" style="46" customWidth="1"/>
    <col min="15098" max="15098" width="5.140625" style="46" customWidth="1"/>
    <col min="15099" max="15099" width="4.28515625" style="46" customWidth="1"/>
    <col min="15100" max="15100" width="5.42578125" style="46" customWidth="1"/>
    <col min="15101" max="15101" width="5" style="46" customWidth="1"/>
    <col min="15102" max="15102" width="17.28515625" style="46" customWidth="1"/>
    <col min="15103" max="15114" width="0" style="46" hidden="1" customWidth="1"/>
    <col min="15115" max="15347" width="9.140625" style="46"/>
    <col min="15348" max="15348" width="5" style="46" customWidth="1"/>
    <col min="15349" max="15349" width="70.85546875" style="46" customWidth="1"/>
    <col min="15350" max="15350" width="5.140625" style="46" customWidth="1"/>
    <col min="15351" max="15351" width="4" style="46" customWidth="1"/>
    <col min="15352" max="15352" width="4.42578125" style="46" customWidth="1"/>
    <col min="15353" max="15353" width="3.85546875" style="46" customWidth="1"/>
    <col min="15354" max="15354" width="5.140625" style="46" customWidth="1"/>
    <col min="15355" max="15355" width="4.28515625" style="46" customWidth="1"/>
    <col min="15356" max="15356" width="5.42578125" style="46" customWidth="1"/>
    <col min="15357" max="15357" width="5" style="46" customWidth="1"/>
    <col min="15358" max="15358" width="17.28515625" style="46" customWidth="1"/>
    <col min="15359" max="15370" width="0" style="46" hidden="1" customWidth="1"/>
    <col min="15371" max="15603" width="9.140625" style="46"/>
    <col min="15604" max="15604" width="5" style="46" customWidth="1"/>
    <col min="15605" max="15605" width="70.85546875" style="46" customWidth="1"/>
    <col min="15606" max="15606" width="5.140625" style="46" customWidth="1"/>
    <col min="15607" max="15607" width="4" style="46" customWidth="1"/>
    <col min="15608" max="15608" width="4.42578125" style="46" customWidth="1"/>
    <col min="15609" max="15609" width="3.85546875" style="46" customWidth="1"/>
    <col min="15610" max="15610" width="5.140625" style="46" customWidth="1"/>
    <col min="15611" max="15611" width="4.28515625" style="46" customWidth="1"/>
    <col min="15612" max="15612" width="5.42578125" style="46" customWidth="1"/>
    <col min="15613" max="15613" width="5" style="46" customWidth="1"/>
    <col min="15614" max="15614" width="17.28515625" style="46" customWidth="1"/>
    <col min="15615" max="15626" width="0" style="46" hidden="1" customWidth="1"/>
    <col min="15627" max="15859" width="9.140625" style="46"/>
    <col min="15860" max="15860" width="5" style="46" customWidth="1"/>
    <col min="15861" max="15861" width="70.85546875" style="46" customWidth="1"/>
    <col min="15862" max="15862" width="5.140625" style="46" customWidth="1"/>
    <col min="15863" max="15863" width="4" style="46" customWidth="1"/>
    <col min="15864" max="15864" width="4.42578125" style="46" customWidth="1"/>
    <col min="15865" max="15865" width="3.85546875" style="46" customWidth="1"/>
    <col min="15866" max="15866" width="5.140625" style="46" customWidth="1"/>
    <col min="15867" max="15867" width="4.28515625" style="46" customWidth="1"/>
    <col min="15868" max="15868" width="5.42578125" style="46" customWidth="1"/>
    <col min="15869" max="15869" width="5" style="46" customWidth="1"/>
    <col min="15870" max="15870" width="17.28515625" style="46" customWidth="1"/>
    <col min="15871" max="15882" width="0" style="46" hidden="1" customWidth="1"/>
    <col min="15883" max="16115" width="9.140625" style="46"/>
    <col min="16116" max="16116" width="5" style="46" customWidth="1"/>
    <col min="16117" max="16117" width="70.85546875" style="46" customWidth="1"/>
    <col min="16118" max="16118" width="5.140625" style="46" customWidth="1"/>
    <col min="16119" max="16119" width="4" style="46" customWidth="1"/>
    <col min="16120" max="16120" width="4.42578125" style="46" customWidth="1"/>
    <col min="16121" max="16121" width="3.85546875" style="46" customWidth="1"/>
    <col min="16122" max="16122" width="5.140625" style="46" customWidth="1"/>
    <col min="16123" max="16123" width="4.28515625" style="46" customWidth="1"/>
    <col min="16124" max="16124" width="5.42578125" style="46" customWidth="1"/>
    <col min="16125" max="16125" width="5" style="46" customWidth="1"/>
    <col min="16126" max="16126" width="17.28515625" style="46" customWidth="1"/>
    <col min="16127" max="16138" width="0" style="46" hidden="1" customWidth="1"/>
    <col min="16139" max="16384" width="9.140625" style="46"/>
  </cols>
  <sheetData>
    <row r="1" spans="1:13" ht="69.75" hidden="1" customHeight="1" x14ac:dyDescent="0.3">
      <c r="A1" s="44"/>
      <c r="B1" s="44"/>
      <c r="C1" s="45"/>
      <c r="D1" s="45"/>
      <c r="E1" s="45"/>
      <c r="F1" s="45"/>
      <c r="G1" s="45"/>
      <c r="H1" s="45"/>
      <c r="I1" s="45"/>
      <c r="J1" s="45"/>
      <c r="K1" s="44"/>
    </row>
    <row r="2" spans="1:13" ht="20.100000000000001" customHeight="1" x14ac:dyDescent="0.3">
      <c r="A2" s="100"/>
      <c r="B2" s="100"/>
      <c r="C2" s="101"/>
      <c r="D2" s="101"/>
      <c r="E2" s="101"/>
      <c r="F2" s="101"/>
      <c r="G2" s="101"/>
      <c r="H2" s="101"/>
      <c r="I2" s="118" t="s">
        <v>204</v>
      </c>
      <c r="J2" s="118"/>
      <c r="K2" s="118"/>
    </row>
    <row r="3" spans="1:13" ht="70.5" hidden="1" customHeight="1" x14ac:dyDescent="0.3">
      <c r="A3" s="100"/>
      <c r="B3" s="100"/>
      <c r="C3" s="101"/>
      <c r="D3" s="101"/>
      <c r="E3" s="101"/>
      <c r="F3" s="101"/>
      <c r="G3" s="101"/>
      <c r="H3" s="101"/>
      <c r="I3" s="118"/>
      <c r="J3" s="118"/>
      <c r="K3" s="118"/>
    </row>
    <row r="4" spans="1:13" ht="26.25" hidden="1" customHeight="1" x14ac:dyDescent="0.3">
      <c r="A4" s="100"/>
      <c r="B4" s="100"/>
      <c r="C4" s="101"/>
      <c r="D4" s="101"/>
      <c r="E4" s="101"/>
      <c r="F4" s="101"/>
      <c r="G4" s="101"/>
      <c r="H4" s="101"/>
      <c r="I4" s="118"/>
      <c r="J4" s="118"/>
      <c r="K4" s="118"/>
    </row>
    <row r="5" spans="1:13" ht="133.5" customHeight="1" x14ac:dyDescent="0.3">
      <c r="A5" s="100"/>
      <c r="B5" s="100"/>
      <c r="C5" s="101"/>
      <c r="D5" s="101"/>
      <c r="E5" s="101"/>
      <c r="F5" s="101"/>
      <c r="G5" s="101"/>
      <c r="H5" s="101"/>
      <c r="I5" s="118"/>
      <c r="J5" s="118"/>
      <c r="K5" s="118"/>
    </row>
    <row r="6" spans="1:13" ht="20.25" customHeight="1" x14ac:dyDescent="0.3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1"/>
    </row>
    <row r="7" spans="1:13" x14ac:dyDescent="0.3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3" x14ac:dyDescent="0.3">
      <c r="A8" s="100"/>
      <c r="B8" s="119" t="s">
        <v>180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3" x14ac:dyDescent="0.3">
      <c r="A9" s="4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3">
      <c r="A10" s="44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9.5" thickBo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x14ac:dyDescent="0.3">
      <c r="A12" s="48"/>
      <c r="B12" s="120" t="s">
        <v>2</v>
      </c>
      <c r="C12" s="123" t="s">
        <v>1</v>
      </c>
      <c r="D12" s="124"/>
      <c r="E12" s="124"/>
      <c r="F12" s="124"/>
      <c r="G12" s="124"/>
      <c r="H12" s="124"/>
      <c r="I12" s="124"/>
      <c r="J12" s="125"/>
      <c r="K12" s="132" t="s">
        <v>137</v>
      </c>
      <c r="L12" s="135" t="s">
        <v>137</v>
      </c>
      <c r="M12" s="138" t="s">
        <v>137</v>
      </c>
    </row>
    <row r="13" spans="1:13" x14ac:dyDescent="0.3">
      <c r="A13" s="49"/>
      <c r="B13" s="121"/>
      <c r="C13" s="126"/>
      <c r="D13" s="127"/>
      <c r="E13" s="127"/>
      <c r="F13" s="127"/>
      <c r="G13" s="127"/>
      <c r="H13" s="127"/>
      <c r="I13" s="127"/>
      <c r="J13" s="128"/>
      <c r="K13" s="133"/>
      <c r="L13" s="136"/>
      <c r="M13" s="139"/>
    </row>
    <row r="14" spans="1:13" ht="1.5" customHeight="1" thickBot="1" x14ac:dyDescent="0.35">
      <c r="A14" s="49"/>
      <c r="B14" s="121"/>
      <c r="C14" s="126"/>
      <c r="D14" s="127"/>
      <c r="E14" s="127"/>
      <c r="F14" s="127"/>
      <c r="G14" s="127"/>
      <c r="H14" s="127"/>
      <c r="I14" s="127"/>
      <c r="J14" s="128"/>
      <c r="K14" s="133"/>
      <c r="L14" s="136"/>
      <c r="M14" s="50" t="s">
        <v>3</v>
      </c>
    </row>
    <row r="15" spans="1:13" ht="19.5" hidden="1" thickBot="1" x14ac:dyDescent="0.35">
      <c r="A15" s="49"/>
      <c r="B15" s="121"/>
      <c r="C15" s="126"/>
      <c r="D15" s="127"/>
      <c r="E15" s="127"/>
      <c r="F15" s="127"/>
      <c r="G15" s="127"/>
      <c r="H15" s="127"/>
      <c r="I15" s="127"/>
      <c r="J15" s="128"/>
      <c r="K15" s="133"/>
      <c r="L15" s="136"/>
      <c r="M15" s="50" t="s">
        <v>4</v>
      </c>
    </row>
    <row r="16" spans="1:13" ht="19.5" hidden="1" thickBot="1" x14ac:dyDescent="0.35">
      <c r="A16" s="49"/>
      <c r="B16" s="122"/>
      <c r="C16" s="129"/>
      <c r="D16" s="130"/>
      <c r="E16" s="130"/>
      <c r="F16" s="130"/>
      <c r="G16" s="130"/>
      <c r="H16" s="130"/>
      <c r="I16" s="130"/>
      <c r="J16" s="131"/>
      <c r="K16" s="134"/>
      <c r="L16" s="137"/>
      <c r="M16" s="50"/>
    </row>
    <row r="17" spans="1:13" x14ac:dyDescent="0.3">
      <c r="A17" s="51">
        <v>1</v>
      </c>
      <c r="B17" s="52">
        <v>2</v>
      </c>
      <c r="C17" s="140">
        <v>3</v>
      </c>
      <c r="D17" s="140"/>
      <c r="E17" s="140"/>
      <c r="F17" s="140"/>
      <c r="G17" s="140"/>
      <c r="H17" s="140"/>
      <c r="I17" s="140"/>
      <c r="J17" s="141"/>
      <c r="K17" s="53">
        <v>4</v>
      </c>
      <c r="L17" s="54">
        <v>5</v>
      </c>
      <c r="M17" s="55">
        <v>6</v>
      </c>
    </row>
    <row r="18" spans="1:13" ht="48" customHeight="1" x14ac:dyDescent="0.3">
      <c r="A18" s="50"/>
      <c r="B18" s="50"/>
      <c r="C18" s="142" t="s">
        <v>110</v>
      </c>
      <c r="D18" s="143" t="s">
        <v>111</v>
      </c>
      <c r="E18" s="143"/>
      <c r="F18" s="143"/>
      <c r="G18" s="143"/>
      <c r="H18" s="143"/>
      <c r="I18" s="143" t="s">
        <v>112</v>
      </c>
      <c r="J18" s="143"/>
      <c r="K18" s="56"/>
      <c r="L18" s="57"/>
      <c r="M18" s="58"/>
    </row>
    <row r="19" spans="1:13" ht="70.5" customHeight="1" x14ac:dyDescent="0.3">
      <c r="A19" s="59"/>
      <c r="B19" s="59"/>
      <c r="C19" s="142"/>
      <c r="D19" s="60" t="s">
        <v>113</v>
      </c>
      <c r="E19" s="60" t="s">
        <v>114</v>
      </c>
      <c r="F19" s="60" t="s">
        <v>115</v>
      </c>
      <c r="G19" s="60" t="s">
        <v>116</v>
      </c>
      <c r="H19" s="110" t="s">
        <v>117</v>
      </c>
      <c r="I19" s="110" t="s">
        <v>118</v>
      </c>
      <c r="J19" s="110" t="s">
        <v>119</v>
      </c>
      <c r="K19" s="62" t="s">
        <v>149</v>
      </c>
      <c r="L19" s="63" t="s">
        <v>154</v>
      </c>
      <c r="M19" s="55" t="s">
        <v>182</v>
      </c>
    </row>
    <row r="20" spans="1:13" x14ac:dyDescent="0.3">
      <c r="A20" s="64" t="s">
        <v>5</v>
      </c>
      <c r="B20" s="7" t="s">
        <v>6</v>
      </c>
      <c r="C20" s="3" t="s">
        <v>7</v>
      </c>
      <c r="D20" s="3">
        <v>1</v>
      </c>
      <c r="E20" s="3" t="s">
        <v>8</v>
      </c>
      <c r="F20" s="3" t="s">
        <v>8</v>
      </c>
      <c r="G20" s="3" t="s">
        <v>7</v>
      </c>
      <c r="H20" s="3" t="s">
        <v>8</v>
      </c>
      <c r="I20" s="3" t="s">
        <v>9</v>
      </c>
      <c r="J20" s="3" t="s">
        <v>7</v>
      </c>
      <c r="K20" s="66">
        <f>K22+K32+K34+K41+K52+K39+K50+K27+K47</f>
        <v>37914.639999999999</v>
      </c>
      <c r="L20" s="66">
        <f t="shared" ref="L20:M20" si="0">L22+L32+L34+L41+L52+L39+L50+L27+L47</f>
        <v>39949.040000000001</v>
      </c>
      <c r="M20" s="66">
        <f t="shared" si="0"/>
        <v>35775</v>
      </c>
    </row>
    <row r="21" spans="1:13" x14ac:dyDescent="0.3">
      <c r="A21" s="64" t="s">
        <v>10</v>
      </c>
      <c r="B21" s="8" t="s">
        <v>11</v>
      </c>
      <c r="C21" s="3" t="s">
        <v>7</v>
      </c>
      <c r="D21" s="3" t="s">
        <v>12</v>
      </c>
      <c r="E21" s="3" t="s">
        <v>13</v>
      </c>
      <c r="F21" s="3" t="s">
        <v>8</v>
      </c>
      <c r="G21" s="3" t="s">
        <v>7</v>
      </c>
      <c r="H21" s="3" t="s">
        <v>8</v>
      </c>
      <c r="I21" s="3" t="s">
        <v>9</v>
      </c>
      <c r="J21" s="3" t="s">
        <v>7</v>
      </c>
      <c r="K21" s="66">
        <f t="shared" ref="K21:M21" si="1">K22</f>
        <v>21775</v>
      </c>
      <c r="L21" s="66">
        <f t="shared" si="1"/>
        <v>23517</v>
      </c>
      <c r="M21" s="66">
        <f t="shared" si="1"/>
        <v>24928</v>
      </c>
    </row>
    <row r="22" spans="1:13" ht="25.5" customHeight="1" x14ac:dyDescent="0.3">
      <c r="A22" s="64"/>
      <c r="B22" s="8" t="s">
        <v>14</v>
      </c>
      <c r="C22" s="3" t="s">
        <v>15</v>
      </c>
      <c r="D22" s="3" t="s">
        <v>12</v>
      </c>
      <c r="E22" s="3" t="s">
        <v>13</v>
      </c>
      <c r="F22" s="3" t="s">
        <v>16</v>
      </c>
      <c r="G22" s="3" t="s">
        <v>7</v>
      </c>
      <c r="H22" s="3" t="s">
        <v>13</v>
      </c>
      <c r="I22" s="3" t="s">
        <v>9</v>
      </c>
      <c r="J22" s="3" t="s">
        <v>17</v>
      </c>
      <c r="K22" s="66">
        <f>K23+K24+K25+K26</f>
        <v>21775</v>
      </c>
      <c r="L22" s="66">
        <f t="shared" ref="L22:M22" si="2">L23+L24+L25+L26</f>
        <v>23517</v>
      </c>
      <c r="M22" s="66">
        <f t="shared" si="2"/>
        <v>24928</v>
      </c>
    </row>
    <row r="23" spans="1:13" ht="72.75" customHeight="1" x14ac:dyDescent="0.3">
      <c r="A23" s="68" t="s">
        <v>18</v>
      </c>
      <c r="B23" s="9" t="s">
        <v>128</v>
      </c>
      <c r="C23" s="10" t="s">
        <v>15</v>
      </c>
      <c r="D23" s="10" t="s">
        <v>12</v>
      </c>
      <c r="E23" s="10" t="s">
        <v>13</v>
      </c>
      <c r="F23" s="10" t="s">
        <v>16</v>
      </c>
      <c r="G23" s="10" t="s">
        <v>19</v>
      </c>
      <c r="H23" s="10" t="s">
        <v>13</v>
      </c>
      <c r="I23" s="10" t="s">
        <v>9</v>
      </c>
      <c r="J23" s="10" t="s">
        <v>17</v>
      </c>
      <c r="K23" s="69">
        <v>21383</v>
      </c>
      <c r="L23" s="70" t="s">
        <v>193</v>
      </c>
      <c r="M23" s="71">
        <v>24480</v>
      </c>
    </row>
    <row r="24" spans="1:13" ht="81.75" customHeight="1" x14ac:dyDescent="0.3">
      <c r="A24" s="68" t="s">
        <v>20</v>
      </c>
      <c r="B24" s="9" t="s">
        <v>21</v>
      </c>
      <c r="C24" s="10" t="s">
        <v>15</v>
      </c>
      <c r="D24" s="10" t="s">
        <v>12</v>
      </c>
      <c r="E24" s="10" t="s">
        <v>13</v>
      </c>
      <c r="F24" s="10" t="s">
        <v>16</v>
      </c>
      <c r="G24" s="10" t="s">
        <v>22</v>
      </c>
      <c r="H24" s="10" t="s">
        <v>13</v>
      </c>
      <c r="I24" s="10" t="s">
        <v>9</v>
      </c>
      <c r="J24" s="10" t="s">
        <v>17</v>
      </c>
      <c r="K24" s="69">
        <v>218</v>
      </c>
      <c r="L24" s="72" t="s">
        <v>194</v>
      </c>
      <c r="M24" s="71">
        <v>249</v>
      </c>
    </row>
    <row r="25" spans="1:13" ht="39.75" customHeight="1" x14ac:dyDescent="0.3">
      <c r="A25" s="68" t="s">
        <v>23</v>
      </c>
      <c r="B25" s="9" t="s">
        <v>24</v>
      </c>
      <c r="C25" s="10" t="s">
        <v>15</v>
      </c>
      <c r="D25" s="10" t="s">
        <v>12</v>
      </c>
      <c r="E25" s="10" t="s">
        <v>13</v>
      </c>
      <c r="F25" s="10" t="s">
        <v>16</v>
      </c>
      <c r="G25" s="10" t="s">
        <v>25</v>
      </c>
      <c r="H25" s="10" t="s">
        <v>13</v>
      </c>
      <c r="I25" s="10" t="s">
        <v>9</v>
      </c>
      <c r="J25" s="10" t="s">
        <v>17</v>
      </c>
      <c r="K25" s="69">
        <v>174</v>
      </c>
      <c r="L25" s="70" t="s">
        <v>195</v>
      </c>
      <c r="M25" s="71">
        <v>199</v>
      </c>
    </row>
    <row r="26" spans="1:13" ht="72" customHeight="1" x14ac:dyDescent="0.3">
      <c r="A26" s="68" t="s">
        <v>26</v>
      </c>
      <c r="B26" s="11" t="s">
        <v>27</v>
      </c>
      <c r="C26" s="10" t="s">
        <v>15</v>
      </c>
      <c r="D26" s="10" t="s">
        <v>12</v>
      </c>
      <c r="E26" s="10" t="s">
        <v>13</v>
      </c>
      <c r="F26" s="10" t="s">
        <v>16</v>
      </c>
      <c r="G26" s="10" t="s">
        <v>28</v>
      </c>
      <c r="H26" s="10" t="s">
        <v>13</v>
      </c>
      <c r="I26" s="10" t="s">
        <v>9</v>
      </c>
      <c r="J26" s="10" t="s">
        <v>17</v>
      </c>
      <c r="K26" s="69">
        <v>0</v>
      </c>
      <c r="L26" s="70" t="s">
        <v>156</v>
      </c>
      <c r="M26" s="71">
        <v>0</v>
      </c>
    </row>
    <row r="27" spans="1:13" ht="21.75" customHeight="1" x14ac:dyDescent="0.3">
      <c r="A27" s="67">
        <v>2</v>
      </c>
      <c r="B27" s="12" t="s">
        <v>29</v>
      </c>
      <c r="C27" s="3" t="s">
        <v>7</v>
      </c>
      <c r="D27" s="3" t="s">
        <v>12</v>
      </c>
      <c r="E27" s="3" t="s">
        <v>30</v>
      </c>
      <c r="F27" s="3" t="s">
        <v>16</v>
      </c>
      <c r="G27" s="3" t="s">
        <v>7</v>
      </c>
      <c r="H27" s="3" t="s">
        <v>13</v>
      </c>
      <c r="I27" s="3" t="s">
        <v>9</v>
      </c>
      <c r="J27" s="3" t="s">
        <v>17</v>
      </c>
      <c r="K27" s="66">
        <f>K28+K29+K30+K31</f>
        <v>5740.6399999999994</v>
      </c>
      <c r="L27" s="73">
        <f t="shared" ref="L27:M27" si="3">L28+L29+L30+L31</f>
        <v>5817.0400000000009</v>
      </c>
      <c r="M27" s="50">
        <f t="shared" si="3"/>
        <v>0</v>
      </c>
    </row>
    <row r="28" spans="1:13" ht="53.25" customHeight="1" x14ac:dyDescent="0.3">
      <c r="A28" s="74" t="s">
        <v>31</v>
      </c>
      <c r="B28" s="9" t="s">
        <v>32</v>
      </c>
      <c r="C28" s="10" t="s">
        <v>33</v>
      </c>
      <c r="D28" s="10" t="s">
        <v>12</v>
      </c>
      <c r="E28" s="10" t="s">
        <v>30</v>
      </c>
      <c r="F28" s="10" t="s">
        <v>16</v>
      </c>
      <c r="G28" s="10" t="s">
        <v>199</v>
      </c>
      <c r="H28" s="10" t="s">
        <v>13</v>
      </c>
      <c r="I28" s="10" t="s">
        <v>9</v>
      </c>
      <c r="J28" s="10" t="s">
        <v>17</v>
      </c>
      <c r="K28" s="69">
        <v>2568.35</v>
      </c>
      <c r="L28" s="70" t="s">
        <v>183</v>
      </c>
      <c r="M28" s="58">
        <v>0</v>
      </c>
    </row>
    <row r="29" spans="1:13" ht="72" customHeight="1" x14ac:dyDescent="0.3">
      <c r="A29" s="74" t="s">
        <v>35</v>
      </c>
      <c r="B29" s="9" t="s">
        <v>167</v>
      </c>
      <c r="C29" s="10" t="s">
        <v>33</v>
      </c>
      <c r="D29" s="10" t="s">
        <v>12</v>
      </c>
      <c r="E29" s="10" t="s">
        <v>30</v>
      </c>
      <c r="F29" s="10" t="s">
        <v>16</v>
      </c>
      <c r="G29" s="10" t="s">
        <v>200</v>
      </c>
      <c r="H29" s="10" t="s">
        <v>13</v>
      </c>
      <c r="I29" s="10" t="s">
        <v>9</v>
      </c>
      <c r="J29" s="10" t="s">
        <v>17</v>
      </c>
      <c r="K29" s="69">
        <v>14.39</v>
      </c>
      <c r="L29" s="70" t="s">
        <v>184</v>
      </c>
      <c r="M29" s="58">
        <v>0</v>
      </c>
    </row>
    <row r="30" spans="1:13" ht="53.25" customHeight="1" x14ac:dyDescent="0.3">
      <c r="A30" s="74" t="s">
        <v>37</v>
      </c>
      <c r="B30" s="9" t="s">
        <v>168</v>
      </c>
      <c r="C30" s="10" t="s">
        <v>33</v>
      </c>
      <c r="D30" s="10" t="s">
        <v>12</v>
      </c>
      <c r="E30" s="10" t="s">
        <v>30</v>
      </c>
      <c r="F30" s="10" t="s">
        <v>16</v>
      </c>
      <c r="G30" s="10" t="s">
        <v>201</v>
      </c>
      <c r="H30" s="10" t="s">
        <v>13</v>
      </c>
      <c r="I30" s="10" t="s">
        <v>9</v>
      </c>
      <c r="J30" s="10" t="s">
        <v>17</v>
      </c>
      <c r="K30" s="69">
        <v>3476.16</v>
      </c>
      <c r="L30" s="70" t="s">
        <v>185</v>
      </c>
      <c r="M30" s="58">
        <v>0</v>
      </c>
    </row>
    <row r="31" spans="1:13" ht="53.25" customHeight="1" x14ac:dyDescent="0.3">
      <c r="A31" s="74" t="s">
        <v>39</v>
      </c>
      <c r="B31" s="9" t="s">
        <v>169</v>
      </c>
      <c r="C31" s="10" t="s">
        <v>33</v>
      </c>
      <c r="D31" s="10" t="s">
        <v>12</v>
      </c>
      <c r="E31" s="10" t="s">
        <v>30</v>
      </c>
      <c r="F31" s="10" t="s">
        <v>16</v>
      </c>
      <c r="G31" s="10" t="s">
        <v>202</v>
      </c>
      <c r="H31" s="10" t="s">
        <v>13</v>
      </c>
      <c r="I31" s="10" t="s">
        <v>9</v>
      </c>
      <c r="J31" s="10" t="s">
        <v>17</v>
      </c>
      <c r="K31" s="69">
        <v>-318.26</v>
      </c>
      <c r="L31" s="70" t="s">
        <v>186</v>
      </c>
      <c r="M31" s="58">
        <v>0</v>
      </c>
    </row>
    <row r="32" spans="1:13" x14ac:dyDescent="0.3">
      <c r="A32" s="64">
        <v>3</v>
      </c>
      <c r="B32" s="8" t="s">
        <v>41</v>
      </c>
      <c r="C32" s="3" t="s">
        <v>7</v>
      </c>
      <c r="D32" s="3" t="s">
        <v>12</v>
      </c>
      <c r="E32" s="3" t="s">
        <v>42</v>
      </c>
      <c r="F32" s="3" t="s">
        <v>8</v>
      </c>
      <c r="G32" s="3" t="s">
        <v>7</v>
      </c>
      <c r="H32" s="3" t="s">
        <v>8</v>
      </c>
      <c r="I32" s="3" t="s">
        <v>9</v>
      </c>
      <c r="J32" s="3" t="s">
        <v>7</v>
      </c>
      <c r="K32" s="66">
        <f t="shared" ref="K32:M32" si="4">K33</f>
        <v>115</v>
      </c>
      <c r="L32" s="75" t="str">
        <f>L33</f>
        <v>125,00</v>
      </c>
      <c r="M32" s="66">
        <f t="shared" si="4"/>
        <v>145</v>
      </c>
    </row>
    <row r="33" spans="1:13" x14ac:dyDescent="0.3">
      <c r="A33" s="68" t="s">
        <v>43</v>
      </c>
      <c r="B33" s="13" t="s">
        <v>44</v>
      </c>
      <c r="C33" s="10" t="s">
        <v>15</v>
      </c>
      <c r="D33" s="10" t="s">
        <v>12</v>
      </c>
      <c r="E33" s="10" t="s">
        <v>42</v>
      </c>
      <c r="F33" s="10" t="s">
        <v>30</v>
      </c>
      <c r="G33" s="10" t="s">
        <v>19</v>
      </c>
      <c r="H33" s="10" t="s">
        <v>13</v>
      </c>
      <c r="I33" s="10" t="s">
        <v>9</v>
      </c>
      <c r="J33" s="10" t="s">
        <v>17</v>
      </c>
      <c r="K33" s="69">
        <v>115</v>
      </c>
      <c r="L33" s="70" t="s">
        <v>192</v>
      </c>
      <c r="M33" s="71">
        <v>145</v>
      </c>
    </row>
    <row r="34" spans="1:13" x14ac:dyDescent="0.3">
      <c r="A34" s="76">
        <v>4</v>
      </c>
      <c r="B34" s="8" t="s">
        <v>45</v>
      </c>
      <c r="C34" s="3" t="s">
        <v>7</v>
      </c>
      <c r="D34" s="3" t="s">
        <v>12</v>
      </c>
      <c r="E34" s="3" t="s">
        <v>46</v>
      </c>
      <c r="F34" s="3" t="s">
        <v>8</v>
      </c>
      <c r="G34" s="3" t="s">
        <v>7</v>
      </c>
      <c r="H34" s="3" t="s">
        <v>8</v>
      </c>
      <c r="I34" s="3" t="s">
        <v>9</v>
      </c>
      <c r="J34" s="3" t="s">
        <v>7</v>
      </c>
      <c r="K34" s="66">
        <f>K35+K36</f>
        <v>6938</v>
      </c>
      <c r="L34" s="77">
        <f t="shared" ref="L34:M34" si="5">L35+L36</f>
        <v>7038</v>
      </c>
      <c r="M34" s="66">
        <f t="shared" si="5"/>
        <v>7141</v>
      </c>
    </row>
    <row r="35" spans="1:13" x14ac:dyDescent="0.3">
      <c r="A35" s="68" t="s">
        <v>47</v>
      </c>
      <c r="B35" s="13" t="s">
        <v>48</v>
      </c>
      <c r="C35" s="10" t="s">
        <v>15</v>
      </c>
      <c r="D35" s="10" t="s">
        <v>12</v>
      </c>
      <c r="E35" s="10" t="s">
        <v>46</v>
      </c>
      <c r="F35" s="10" t="s">
        <v>13</v>
      </c>
      <c r="G35" s="10" t="s">
        <v>25</v>
      </c>
      <c r="H35" s="10" t="s">
        <v>49</v>
      </c>
      <c r="I35" s="10" t="s">
        <v>9</v>
      </c>
      <c r="J35" s="10" t="s">
        <v>17</v>
      </c>
      <c r="K35" s="69">
        <v>3092</v>
      </c>
      <c r="L35" s="70" t="s">
        <v>189</v>
      </c>
      <c r="M35" s="71">
        <v>3217</v>
      </c>
    </row>
    <row r="36" spans="1:13" x14ac:dyDescent="0.3">
      <c r="A36" s="68" t="s">
        <v>50</v>
      </c>
      <c r="B36" s="13" t="s">
        <v>51</v>
      </c>
      <c r="C36" s="10" t="s">
        <v>15</v>
      </c>
      <c r="D36" s="10" t="s">
        <v>12</v>
      </c>
      <c r="E36" s="10" t="s">
        <v>46</v>
      </c>
      <c r="F36" s="10" t="s">
        <v>46</v>
      </c>
      <c r="G36" s="10" t="s">
        <v>7</v>
      </c>
      <c r="H36" s="10" t="s">
        <v>8</v>
      </c>
      <c r="I36" s="10" t="s">
        <v>9</v>
      </c>
      <c r="J36" s="10" t="s">
        <v>7</v>
      </c>
      <c r="K36" s="69">
        <f>K37+K38</f>
        <v>3846</v>
      </c>
      <c r="L36" s="78">
        <f t="shared" ref="L36:M36" si="6">L37+L38</f>
        <v>3884</v>
      </c>
      <c r="M36" s="69">
        <f t="shared" si="6"/>
        <v>3924</v>
      </c>
    </row>
    <row r="37" spans="1:13" ht="42" customHeight="1" x14ac:dyDescent="0.3">
      <c r="A37" s="68" t="s">
        <v>152</v>
      </c>
      <c r="B37" s="5" t="s">
        <v>52</v>
      </c>
      <c r="C37" s="10" t="s">
        <v>15</v>
      </c>
      <c r="D37" s="10" t="s">
        <v>12</v>
      </c>
      <c r="E37" s="10" t="s">
        <v>46</v>
      </c>
      <c r="F37" s="10" t="s">
        <v>46</v>
      </c>
      <c r="G37" s="10" t="s">
        <v>53</v>
      </c>
      <c r="H37" s="10" t="s">
        <v>49</v>
      </c>
      <c r="I37" s="10" t="s">
        <v>9</v>
      </c>
      <c r="J37" s="10" t="s">
        <v>17</v>
      </c>
      <c r="K37" s="69">
        <v>1920</v>
      </c>
      <c r="L37" s="70" t="s">
        <v>187</v>
      </c>
      <c r="M37" s="71">
        <v>1959</v>
      </c>
    </row>
    <row r="38" spans="1:13" ht="39.75" customHeight="1" x14ac:dyDescent="0.3">
      <c r="A38" s="68" t="s">
        <v>153</v>
      </c>
      <c r="B38" s="14" t="s">
        <v>54</v>
      </c>
      <c r="C38" s="10" t="s">
        <v>15</v>
      </c>
      <c r="D38" s="10" t="s">
        <v>12</v>
      </c>
      <c r="E38" s="10" t="s">
        <v>46</v>
      </c>
      <c r="F38" s="10" t="s">
        <v>46</v>
      </c>
      <c r="G38" s="10" t="s">
        <v>55</v>
      </c>
      <c r="H38" s="10" t="s">
        <v>49</v>
      </c>
      <c r="I38" s="10" t="s">
        <v>9</v>
      </c>
      <c r="J38" s="10" t="s">
        <v>17</v>
      </c>
      <c r="K38" s="69">
        <v>1926</v>
      </c>
      <c r="L38" s="70" t="s">
        <v>188</v>
      </c>
      <c r="M38" s="71">
        <v>1965</v>
      </c>
    </row>
    <row r="39" spans="1:13" ht="18" customHeight="1" x14ac:dyDescent="0.3">
      <c r="A39" s="79">
        <v>5</v>
      </c>
      <c r="B39" s="15" t="s">
        <v>56</v>
      </c>
      <c r="C39" s="3" t="s">
        <v>7</v>
      </c>
      <c r="D39" s="3" t="s">
        <v>12</v>
      </c>
      <c r="E39" s="3" t="s">
        <v>57</v>
      </c>
      <c r="F39" s="3" t="s">
        <v>8</v>
      </c>
      <c r="G39" s="3" t="s">
        <v>7</v>
      </c>
      <c r="H39" s="3" t="s">
        <v>8</v>
      </c>
      <c r="I39" s="3" t="s">
        <v>9</v>
      </c>
      <c r="J39" s="3" t="s">
        <v>7</v>
      </c>
      <c r="K39" s="66">
        <f>K40</f>
        <v>157</v>
      </c>
      <c r="L39" s="66" t="str">
        <f t="shared" ref="L39:M39" si="7">L40</f>
        <v>160,00</v>
      </c>
      <c r="M39" s="66">
        <f t="shared" si="7"/>
        <v>162</v>
      </c>
    </row>
    <row r="40" spans="1:13" ht="63" customHeight="1" x14ac:dyDescent="0.3">
      <c r="A40" s="68" t="s">
        <v>60</v>
      </c>
      <c r="B40" s="43" t="s">
        <v>163</v>
      </c>
      <c r="C40" s="10" t="s">
        <v>127</v>
      </c>
      <c r="D40" s="10" t="s">
        <v>12</v>
      </c>
      <c r="E40" s="10" t="s">
        <v>57</v>
      </c>
      <c r="F40" s="10" t="s">
        <v>101</v>
      </c>
      <c r="G40" s="10" t="s">
        <v>161</v>
      </c>
      <c r="H40" s="10" t="s">
        <v>13</v>
      </c>
      <c r="I40" s="10" t="s">
        <v>9</v>
      </c>
      <c r="J40" s="10" t="s">
        <v>17</v>
      </c>
      <c r="K40" s="69">
        <v>157</v>
      </c>
      <c r="L40" s="70" t="s">
        <v>162</v>
      </c>
      <c r="M40" s="71">
        <v>162</v>
      </c>
    </row>
    <row r="41" spans="1:13" ht="33" customHeight="1" x14ac:dyDescent="0.3">
      <c r="A41" s="64" t="s">
        <v>157</v>
      </c>
      <c r="B41" s="16" t="s">
        <v>58</v>
      </c>
      <c r="C41" s="3" t="s">
        <v>7</v>
      </c>
      <c r="D41" s="3" t="s">
        <v>12</v>
      </c>
      <c r="E41" s="3" t="s">
        <v>59</v>
      </c>
      <c r="F41" s="3" t="s">
        <v>8</v>
      </c>
      <c r="G41" s="3" t="s">
        <v>7</v>
      </c>
      <c r="H41" s="3" t="s">
        <v>8</v>
      </c>
      <c r="I41" s="3" t="s">
        <v>9</v>
      </c>
      <c r="J41" s="3" t="s">
        <v>7</v>
      </c>
      <c r="K41" s="66">
        <f>K43+K44+K45+K46</f>
        <v>2834</v>
      </c>
      <c r="L41" s="77">
        <f t="shared" ref="L41:M41" si="8">L43+L44+L45+L46</f>
        <v>2927</v>
      </c>
      <c r="M41" s="66">
        <f t="shared" si="8"/>
        <v>3024</v>
      </c>
    </row>
    <row r="42" spans="1:13" ht="1.5" hidden="1" customHeight="1" x14ac:dyDescent="0.3">
      <c r="A42" s="80" t="s">
        <v>60</v>
      </c>
      <c r="B42" s="17" t="s">
        <v>61</v>
      </c>
      <c r="C42" s="18" t="s">
        <v>7</v>
      </c>
      <c r="D42" s="18">
        <v>1</v>
      </c>
      <c r="E42" s="18">
        <v>11</v>
      </c>
      <c r="F42" s="18" t="s">
        <v>42</v>
      </c>
      <c r="G42" s="18" t="s">
        <v>7</v>
      </c>
      <c r="H42" s="18" t="s">
        <v>8</v>
      </c>
      <c r="I42" s="18" t="s">
        <v>9</v>
      </c>
      <c r="J42" s="18" t="s">
        <v>62</v>
      </c>
      <c r="K42" s="81">
        <f>K43</f>
        <v>980</v>
      </c>
      <c r="L42" s="82"/>
      <c r="M42" s="71"/>
    </row>
    <row r="43" spans="1:13" ht="62.25" customHeight="1" x14ac:dyDescent="0.3">
      <c r="A43" s="68" t="s">
        <v>84</v>
      </c>
      <c r="B43" s="5" t="s">
        <v>63</v>
      </c>
      <c r="C43" s="1" t="s">
        <v>64</v>
      </c>
      <c r="D43" s="10" t="s">
        <v>12</v>
      </c>
      <c r="E43" s="10" t="s">
        <v>59</v>
      </c>
      <c r="F43" s="10" t="s">
        <v>42</v>
      </c>
      <c r="G43" s="1" t="s">
        <v>65</v>
      </c>
      <c r="H43" s="1" t="s">
        <v>49</v>
      </c>
      <c r="I43" s="10" t="s">
        <v>9</v>
      </c>
      <c r="J43" s="10" t="s">
        <v>62</v>
      </c>
      <c r="K43" s="69">
        <v>980</v>
      </c>
      <c r="L43" s="83">
        <v>980</v>
      </c>
      <c r="M43" s="71">
        <v>980</v>
      </c>
    </row>
    <row r="44" spans="1:13" ht="64.5" hidden="1" customHeight="1" x14ac:dyDescent="0.3">
      <c r="A44" s="68" t="s">
        <v>66</v>
      </c>
      <c r="B44" s="5" t="s">
        <v>67</v>
      </c>
      <c r="C44" s="1" t="s">
        <v>68</v>
      </c>
      <c r="D44" s="1" t="s">
        <v>12</v>
      </c>
      <c r="E44" s="1" t="s">
        <v>59</v>
      </c>
      <c r="F44" s="1" t="s">
        <v>42</v>
      </c>
      <c r="G44" s="1" t="s">
        <v>69</v>
      </c>
      <c r="H44" s="1" t="s">
        <v>49</v>
      </c>
      <c r="I44" s="1" t="s">
        <v>9</v>
      </c>
      <c r="J44" s="1" t="s">
        <v>62</v>
      </c>
      <c r="K44" s="69"/>
      <c r="L44" s="82"/>
      <c r="M44" s="71"/>
    </row>
    <row r="45" spans="1:13" ht="32.25" hidden="1" customHeight="1" x14ac:dyDescent="0.3">
      <c r="A45" s="68" t="s">
        <v>105</v>
      </c>
      <c r="B45" s="19" t="s">
        <v>70</v>
      </c>
      <c r="C45" s="2" t="s">
        <v>127</v>
      </c>
      <c r="D45" s="2" t="s">
        <v>12</v>
      </c>
      <c r="E45" s="2" t="s">
        <v>59</v>
      </c>
      <c r="F45" s="2" t="s">
        <v>42</v>
      </c>
      <c r="G45" s="2" t="s">
        <v>71</v>
      </c>
      <c r="H45" s="2" t="s">
        <v>49</v>
      </c>
      <c r="I45" s="2" t="s">
        <v>9</v>
      </c>
      <c r="J45" s="2" t="s">
        <v>62</v>
      </c>
      <c r="K45" s="84"/>
      <c r="L45" s="85"/>
      <c r="M45" s="71"/>
    </row>
    <row r="46" spans="1:13" ht="63" customHeight="1" x14ac:dyDescent="0.3">
      <c r="A46" s="68" t="s">
        <v>158</v>
      </c>
      <c r="B46" s="20" t="s">
        <v>72</v>
      </c>
      <c r="C46" s="2" t="s">
        <v>127</v>
      </c>
      <c r="D46" s="2" t="s">
        <v>12</v>
      </c>
      <c r="E46" s="2" t="s">
        <v>59</v>
      </c>
      <c r="F46" s="2" t="s">
        <v>73</v>
      </c>
      <c r="G46" s="2" t="s">
        <v>74</v>
      </c>
      <c r="H46" s="2" t="s">
        <v>49</v>
      </c>
      <c r="I46" s="2" t="s">
        <v>9</v>
      </c>
      <c r="J46" s="2" t="s">
        <v>62</v>
      </c>
      <c r="K46" s="84">
        <v>1854</v>
      </c>
      <c r="L46" s="85">
        <v>1947</v>
      </c>
      <c r="M46" s="71">
        <v>2044</v>
      </c>
    </row>
    <row r="47" spans="1:13" ht="37.5" hidden="1" customHeight="1" x14ac:dyDescent="0.3">
      <c r="A47" s="68" t="s">
        <v>159</v>
      </c>
      <c r="B47" s="21" t="s">
        <v>75</v>
      </c>
      <c r="C47" s="22" t="s">
        <v>7</v>
      </c>
      <c r="D47" s="22" t="s">
        <v>12</v>
      </c>
      <c r="E47" s="22" t="s">
        <v>49</v>
      </c>
      <c r="F47" s="22" t="s">
        <v>8</v>
      </c>
      <c r="G47" s="22" t="s">
        <v>8</v>
      </c>
      <c r="H47" s="22" t="s">
        <v>8</v>
      </c>
      <c r="I47" s="22" t="s">
        <v>9</v>
      </c>
      <c r="J47" s="22" t="s">
        <v>76</v>
      </c>
      <c r="K47" s="84">
        <f>K49</f>
        <v>0</v>
      </c>
      <c r="L47" s="84" t="str">
        <f t="shared" ref="L47:M47" si="9">L49</f>
        <v>0</v>
      </c>
      <c r="M47" s="84">
        <f t="shared" si="9"/>
        <v>0</v>
      </c>
    </row>
    <row r="48" spans="1:13" ht="36" hidden="1" customHeight="1" x14ac:dyDescent="0.3">
      <c r="A48" s="68"/>
      <c r="B48" s="19" t="s">
        <v>77</v>
      </c>
      <c r="C48" s="2" t="s">
        <v>7</v>
      </c>
      <c r="D48" s="2" t="s">
        <v>12</v>
      </c>
      <c r="E48" s="2" t="s">
        <v>49</v>
      </c>
      <c r="F48" s="2" t="s">
        <v>16</v>
      </c>
      <c r="G48" s="2" t="s">
        <v>78</v>
      </c>
      <c r="H48" s="2" t="s">
        <v>49</v>
      </c>
      <c r="I48" s="2" t="s">
        <v>9</v>
      </c>
      <c r="J48" s="2" t="s">
        <v>76</v>
      </c>
      <c r="K48" s="84">
        <v>0</v>
      </c>
      <c r="L48" s="86"/>
      <c r="M48" s="58"/>
    </row>
    <row r="49" spans="1:13" ht="31.5" hidden="1" customHeight="1" x14ac:dyDescent="0.3">
      <c r="A49" s="68" t="s">
        <v>160</v>
      </c>
      <c r="B49" s="20" t="s">
        <v>79</v>
      </c>
      <c r="C49" s="2" t="s">
        <v>127</v>
      </c>
      <c r="D49" s="2" t="s">
        <v>12</v>
      </c>
      <c r="E49" s="2" t="s">
        <v>49</v>
      </c>
      <c r="F49" s="2" t="s">
        <v>16</v>
      </c>
      <c r="G49" s="2" t="s">
        <v>174</v>
      </c>
      <c r="H49" s="2" t="s">
        <v>49</v>
      </c>
      <c r="I49" s="2" t="s">
        <v>9</v>
      </c>
      <c r="J49" s="2" t="s">
        <v>76</v>
      </c>
      <c r="K49" s="84">
        <v>0</v>
      </c>
      <c r="L49" s="86" t="s">
        <v>108</v>
      </c>
      <c r="M49" s="58">
        <v>0</v>
      </c>
    </row>
    <row r="50" spans="1:13" ht="20.25" hidden="1" customHeight="1" x14ac:dyDescent="0.3">
      <c r="A50" s="76" t="s">
        <v>80</v>
      </c>
      <c r="B50" s="23" t="s">
        <v>81</v>
      </c>
      <c r="C50" s="22" t="s">
        <v>7</v>
      </c>
      <c r="D50" s="22" t="s">
        <v>12</v>
      </c>
      <c r="E50" s="22" t="s">
        <v>82</v>
      </c>
      <c r="F50" s="22" t="s">
        <v>8</v>
      </c>
      <c r="G50" s="22" t="s">
        <v>8</v>
      </c>
      <c r="H50" s="22" t="s">
        <v>8</v>
      </c>
      <c r="I50" s="22" t="s">
        <v>9</v>
      </c>
      <c r="J50" s="22" t="s">
        <v>83</v>
      </c>
      <c r="K50" s="87">
        <f>K51</f>
        <v>0</v>
      </c>
      <c r="L50" s="88" t="str">
        <f t="shared" ref="L50:M50" si="10">L51</f>
        <v>0</v>
      </c>
      <c r="M50" s="89">
        <f t="shared" si="10"/>
        <v>0</v>
      </c>
    </row>
    <row r="51" spans="1:13" ht="132.75" hidden="1" customHeight="1" x14ac:dyDescent="0.3">
      <c r="A51" s="68" t="s">
        <v>84</v>
      </c>
      <c r="B51" s="42" t="s">
        <v>142</v>
      </c>
      <c r="C51" s="24" t="s">
        <v>127</v>
      </c>
      <c r="D51" s="24" t="s">
        <v>12</v>
      </c>
      <c r="E51" s="24" t="s">
        <v>82</v>
      </c>
      <c r="F51" s="24" t="s">
        <v>143</v>
      </c>
      <c r="G51" s="24" t="s">
        <v>144</v>
      </c>
      <c r="H51" s="24" t="s">
        <v>49</v>
      </c>
      <c r="I51" s="24" t="s">
        <v>9</v>
      </c>
      <c r="J51" s="24" t="s">
        <v>83</v>
      </c>
      <c r="K51" s="84">
        <v>0</v>
      </c>
      <c r="L51" s="86" t="s">
        <v>108</v>
      </c>
      <c r="M51" s="58">
        <v>0</v>
      </c>
    </row>
    <row r="52" spans="1:13" ht="23.25" customHeight="1" x14ac:dyDescent="0.3">
      <c r="A52" s="76" t="s">
        <v>159</v>
      </c>
      <c r="B52" s="25" t="s">
        <v>85</v>
      </c>
      <c r="C52" s="3" t="s">
        <v>7</v>
      </c>
      <c r="D52" s="3" t="s">
        <v>12</v>
      </c>
      <c r="E52" s="3" t="s">
        <v>86</v>
      </c>
      <c r="F52" s="3" t="s">
        <v>8</v>
      </c>
      <c r="G52" s="3" t="s">
        <v>7</v>
      </c>
      <c r="H52" s="26" t="s">
        <v>49</v>
      </c>
      <c r="I52" s="3" t="s">
        <v>9</v>
      </c>
      <c r="J52" s="3" t="s">
        <v>7</v>
      </c>
      <c r="K52" s="66">
        <f>K53+K54</f>
        <v>355</v>
      </c>
      <c r="L52" s="77">
        <f t="shared" ref="L52:M52" si="11">L53+L54</f>
        <v>365</v>
      </c>
      <c r="M52" s="66">
        <f t="shared" si="11"/>
        <v>375</v>
      </c>
    </row>
    <row r="53" spans="1:13" ht="35.25" customHeight="1" x14ac:dyDescent="0.3">
      <c r="A53" s="68" t="s">
        <v>160</v>
      </c>
      <c r="B53" s="27" t="s">
        <v>87</v>
      </c>
      <c r="C53" s="10" t="s">
        <v>64</v>
      </c>
      <c r="D53" s="10" t="s">
        <v>12</v>
      </c>
      <c r="E53" s="10" t="s">
        <v>86</v>
      </c>
      <c r="F53" s="10" t="s">
        <v>46</v>
      </c>
      <c r="G53" s="10" t="s">
        <v>65</v>
      </c>
      <c r="H53" s="10" t="s">
        <v>49</v>
      </c>
      <c r="I53" s="10" t="s">
        <v>9</v>
      </c>
      <c r="J53" s="10" t="s">
        <v>88</v>
      </c>
      <c r="K53" s="69">
        <v>105</v>
      </c>
      <c r="L53" s="82">
        <v>115</v>
      </c>
      <c r="M53" s="71">
        <v>125</v>
      </c>
    </row>
    <row r="54" spans="1:13" ht="51" customHeight="1" x14ac:dyDescent="0.3">
      <c r="A54" s="68" t="s">
        <v>196</v>
      </c>
      <c r="B54" s="28" t="s">
        <v>164</v>
      </c>
      <c r="C54" s="10" t="s">
        <v>127</v>
      </c>
      <c r="D54" s="10" t="s">
        <v>12</v>
      </c>
      <c r="E54" s="10" t="s">
        <v>86</v>
      </c>
      <c r="F54" s="10" t="s">
        <v>46</v>
      </c>
      <c r="G54" s="10" t="s">
        <v>165</v>
      </c>
      <c r="H54" s="10" t="s">
        <v>49</v>
      </c>
      <c r="I54" s="10" t="s">
        <v>9</v>
      </c>
      <c r="J54" s="10" t="s">
        <v>88</v>
      </c>
      <c r="K54" s="69">
        <v>250</v>
      </c>
      <c r="L54" s="82">
        <v>250</v>
      </c>
      <c r="M54" s="71">
        <v>250</v>
      </c>
    </row>
    <row r="55" spans="1:13" x14ac:dyDescent="0.3">
      <c r="A55" s="76" t="s">
        <v>89</v>
      </c>
      <c r="B55" s="29" t="s">
        <v>90</v>
      </c>
      <c r="C55" s="3" t="s">
        <v>7</v>
      </c>
      <c r="D55" s="3" t="s">
        <v>91</v>
      </c>
      <c r="E55" s="3" t="s">
        <v>8</v>
      </c>
      <c r="F55" s="3" t="s">
        <v>8</v>
      </c>
      <c r="G55" s="3" t="s">
        <v>7</v>
      </c>
      <c r="H55" s="3" t="s">
        <v>8</v>
      </c>
      <c r="I55" s="3" t="s">
        <v>9</v>
      </c>
      <c r="J55" s="3" t="s">
        <v>7</v>
      </c>
      <c r="K55" s="66">
        <f>K56+K78</f>
        <v>15938.720000000001</v>
      </c>
      <c r="L55" s="66">
        <f t="shared" ref="L55:M55" si="12">L56+L78</f>
        <v>2168.3739999999998</v>
      </c>
      <c r="M55" s="66">
        <f t="shared" si="12"/>
        <v>47</v>
      </c>
    </row>
    <row r="56" spans="1:13" x14ac:dyDescent="0.3">
      <c r="A56" s="90"/>
      <c r="B56" s="8" t="s">
        <v>92</v>
      </c>
      <c r="C56" s="3" t="s">
        <v>7</v>
      </c>
      <c r="D56" s="3" t="s">
        <v>91</v>
      </c>
      <c r="E56" s="3" t="s">
        <v>16</v>
      </c>
      <c r="F56" s="3" t="s">
        <v>8</v>
      </c>
      <c r="G56" s="3" t="s">
        <v>7</v>
      </c>
      <c r="H56" s="3" t="s">
        <v>8</v>
      </c>
      <c r="I56" s="3" t="s">
        <v>9</v>
      </c>
      <c r="J56" s="3" t="s">
        <v>7</v>
      </c>
      <c r="K56" s="66">
        <f>K57+K62+K71</f>
        <v>15938.720000000001</v>
      </c>
      <c r="L56" s="66">
        <f>L57+L62+L71</f>
        <v>2168.3739999999998</v>
      </c>
      <c r="M56" s="66">
        <f>M57+M62+M71</f>
        <v>47</v>
      </c>
    </row>
    <row r="57" spans="1:13" x14ac:dyDescent="0.3">
      <c r="A57" s="76" t="s">
        <v>10</v>
      </c>
      <c r="B57" s="8" t="s">
        <v>93</v>
      </c>
      <c r="C57" s="3" t="s">
        <v>7</v>
      </c>
      <c r="D57" s="3" t="s">
        <v>91</v>
      </c>
      <c r="E57" s="3" t="s">
        <v>16</v>
      </c>
      <c r="F57" s="3" t="s">
        <v>13</v>
      </c>
      <c r="G57" s="3" t="s">
        <v>7</v>
      </c>
      <c r="H57" s="3" t="s">
        <v>8</v>
      </c>
      <c r="I57" s="3" t="s">
        <v>9</v>
      </c>
      <c r="J57" s="3" t="s">
        <v>109</v>
      </c>
      <c r="K57" s="66">
        <f>K58</f>
        <v>119</v>
      </c>
      <c r="L57" s="66">
        <f>L58</f>
        <v>55</v>
      </c>
      <c r="M57" s="66">
        <f t="shared" ref="M57" si="13">M58</f>
        <v>47</v>
      </c>
    </row>
    <row r="58" spans="1:13" ht="24.75" customHeight="1" x14ac:dyDescent="0.3">
      <c r="A58" s="68" t="s">
        <v>20</v>
      </c>
      <c r="B58" s="5" t="s">
        <v>94</v>
      </c>
      <c r="C58" s="1" t="s">
        <v>127</v>
      </c>
      <c r="D58" s="10" t="s">
        <v>91</v>
      </c>
      <c r="E58" s="10" t="s">
        <v>16</v>
      </c>
      <c r="F58" s="10" t="s">
        <v>132</v>
      </c>
      <c r="G58" s="10" t="s">
        <v>95</v>
      </c>
      <c r="H58" s="1" t="s">
        <v>49</v>
      </c>
      <c r="I58" s="10" t="s">
        <v>9</v>
      </c>
      <c r="J58" s="10" t="s">
        <v>109</v>
      </c>
      <c r="K58" s="84">
        <v>119</v>
      </c>
      <c r="L58" s="85">
        <v>55</v>
      </c>
      <c r="M58" s="103">
        <v>47</v>
      </c>
    </row>
    <row r="59" spans="1:13" hidden="1" x14ac:dyDescent="0.3">
      <c r="A59" s="76" t="s">
        <v>12</v>
      </c>
      <c r="B59" s="8" t="s">
        <v>96</v>
      </c>
      <c r="C59" s="3" t="s">
        <v>7</v>
      </c>
      <c r="D59" s="3" t="s">
        <v>91</v>
      </c>
      <c r="E59" s="3" t="s">
        <v>16</v>
      </c>
      <c r="F59" s="3" t="s">
        <v>122</v>
      </c>
      <c r="G59" s="3" t="s">
        <v>7</v>
      </c>
      <c r="H59" s="3" t="s">
        <v>8</v>
      </c>
      <c r="I59" s="3" t="s">
        <v>9</v>
      </c>
      <c r="J59" s="3" t="s">
        <v>109</v>
      </c>
      <c r="K59" s="87">
        <f>K60+K61</f>
        <v>0</v>
      </c>
      <c r="L59" s="104">
        <f t="shared" ref="L59:M59" si="14">L60+L61</f>
        <v>0</v>
      </c>
      <c r="M59" s="105">
        <f t="shared" si="14"/>
        <v>0</v>
      </c>
    </row>
    <row r="60" spans="1:13" hidden="1" x14ac:dyDescent="0.3">
      <c r="A60" s="68" t="s">
        <v>18</v>
      </c>
      <c r="B60" s="5" t="s">
        <v>97</v>
      </c>
      <c r="C60" s="1" t="s">
        <v>127</v>
      </c>
      <c r="D60" s="1" t="s">
        <v>91</v>
      </c>
      <c r="E60" s="1" t="s">
        <v>16</v>
      </c>
      <c r="F60" s="1" t="s">
        <v>120</v>
      </c>
      <c r="G60" s="1" t="s">
        <v>121</v>
      </c>
      <c r="H60" s="1" t="s">
        <v>49</v>
      </c>
      <c r="I60" s="1" t="s">
        <v>9</v>
      </c>
      <c r="J60" s="1" t="s">
        <v>109</v>
      </c>
      <c r="K60" s="103">
        <v>0</v>
      </c>
      <c r="L60" s="86"/>
      <c r="M60" s="106"/>
    </row>
    <row r="61" spans="1:13" ht="54" hidden="1" customHeight="1" x14ac:dyDescent="0.3">
      <c r="A61" s="91" t="s">
        <v>20</v>
      </c>
      <c r="B61" s="5" t="s">
        <v>98</v>
      </c>
      <c r="C61" s="30" t="s">
        <v>127</v>
      </c>
      <c r="D61" s="4" t="s">
        <v>91</v>
      </c>
      <c r="E61" s="4" t="s">
        <v>16</v>
      </c>
      <c r="F61" s="4" t="s">
        <v>122</v>
      </c>
      <c r="G61" s="4" t="s">
        <v>99</v>
      </c>
      <c r="H61" s="4" t="s">
        <v>49</v>
      </c>
      <c r="I61" s="4" t="s">
        <v>9</v>
      </c>
      <c r="J61" s="4" t="s">
        <v>109</v>
      </c>
      <c r="K61" s="107" t="s">
        <v>108</v>
      </c>
      <c r="L61" s="86"/>
      <c r="M61" s="106"/>
    </row>
    <row r="62" spans="1:13" ht="19.5" customHeight="1" x14ac:dyDescent="0.3">
      <c r="A62" s="68" t="s">
        <v>91</v>
      </c>
      <c r="B62" s="15" t="s">
        <v>100</v>
      </c>
      <c r="C62" s="31" t="s">
        <v>7</v>
      </c>
      <c r="D62" s="31" t="s">
        <v>91</v>
      </c>
      <c r="E62" s="31" t="s">
        <v>16</v>
      </c>
      <c r="F62" s="31" t="s">
        <v>124</v>
      </c>
      <c r="G62" s="31" t="s">
        <v>7</v>
      </c>
      <c r="H62" s="31" t="s">
        <v>49</v>
      </c>
      <c r="I62" s="31" t="s">
        <v>9</v>
      </c>
      <c r="J62" s="31" t="s">
        <v>109</v>
      </c>
      <c r="K62" s="87">
        <f>K64+K65+K66+K67+K68+K69+K63+K70</f>
        <v>7559.02</v>
      </c>
      <c r="L62" s="87">
        <f t="shared" ref="L62:M62" si="15">L64+L65+L66+L67+L68+L69+L63</f>
        <v>2113.3739999999998</v>
      </c>
      <c r="M62" s="87">
        <f t="shared" si="15"/>
        <v>0</v>
      </c>
    </row>
    <row r="63" spans="1:13" ht="72.75" customHeight="1" x14ac:dyDescent="0.3">
      <c r="A63" s="68" t="s">
        <v>31</v>
      </c>
      <c r="B63" s="19" t="s">
        <v>133</v>
      </c>
      <c r="C63" s="36" t="s">
        <v>127</v>
      </c>
      <c r="D63" s="36" t="s">
        <v>91</v>
      </c>
      <c r="E63" s="36" t="s">
        <v>16</v>
      </c>
      <c r="F63" s="36" t="s">
        <v>124</v>
      </c>
      <c r="G63" s="36" t="s">
        <v>131</v>
      </c>
      <c r="H63" s="36" t="s">
        <v>49</v>
      </c>
      <c r="I63" s="36" t="s">
        <v>9</v>
      </c>
      <c r="J63" s="36" t="s">
        <v>109</v>
      </c>
      <c r="K63" s="108">
        <v>53</v>
      </c>
      <c r="L63" s="86" t="s">
        <v>108</v>
      </c>
      <c r="M63" s="106">
        <v>0</v>
      </c>
    </row>
    <row r="64" spans="1:13" ht="63.75" customHeight="1" x14ac:dyDescent="0.3">
      <c r="A64" s="68" t="s">
        <v>35</v>
      </c>
      <c r="B64" s="19" t="s">
        <v>134</v>
      </c>
      <c r="C64" s="37" t="s">
        <v>127</v>
      </c>
      <c r="D64" s="37" t="s">
        <v>91</v>
      </c>
      <c r="E64" s="37" t="s">
        <v>16</v>
      </c>
      <c r="F64" s="37" t="s">
        <v>124</v>
      </c>
      <c r="G64" s="37" t="s">
        <v>130</v>
      </c>
      <c r="H64" s="37" t="s">
        <v>49</v>
      </c>
      <c r="I64" s="37" t="s">
        <v>9</v>
      </c>
      <c r="J64" s="37" t="s">
        <v>109</v>
      </c>
      <c r="K64" s="109">
        <v>5249.5</v>
      </c>
      <c r="L64" s="86" t="s">
        <v>108</v>
      </c>
      <c r="M64" s="106">
        <v>0</v>
      </c>
    </row>
    <row r="65" spans="1:13" ht="64.5" hidden="1" customHeight="1" x14ac:dyDescent="0.3">
      <c r="A65" s="68" t="s">
        <v>37</v>
      </c>
      <c r="B65" s="19" t="s">
        <v>135</v>
      </c>
      <c r="C65" s="6" t="s">
        <v>127</v>
      </c>
      <c r="D65" s="6" t="s">
        <v>91</v>
      </c>
      <c r="E65" s="6" t="s">
        <v>16</v>
      </c>
      <c r="F65" s="6" t="s">
        <v>123</v>
      </c>
      <c r="G65" s="6" t="s">
        <v>78</v>
      </c>
      <c r="H65" s="6" t="s">
        <v>49</v>
      </c>
      <c r="I65" s="6" t="s">
        <v>9</v>
      </c>
      <c r="J65" s="6" t="s">
        <v>109</v>
      </c>
      <c r="K65" s="109">
        <v>0</v>
      </c>
      <c r="L65" s="86" t="s">
        <v>108</v>
      </c>
      <c r="M65" s="106">
        <v>0</v>
      </c>
    </row>
    <row r="66" spans="1:13" ht="33" customHeight="1" x14ac:dyDescent="0.3">
      <c r="A66" s="68" t="s">
        <v>37</v>
      </c>
      <c r="B66" s="5" t="s">
        <v>150</v>
      </c>
      <c r="C66" s="6" t="s">
        <v>127</v>
      </c>
      <c r="D66" s="6" t="s">
        <v>91</v>
      </c>
      <c r="E66" s="6" t="s">
        <v>16</v>
      </c>
      <c r="F66" s="6" t="s">
        <v>125</v>
      </c>
      <c r="G66" s="6" t="s">
        <v>126</v>
      </c>
      <c r="H66" s="6" t="s">
        <v>49</v>
      </c>
      <c r="I66" s="6" t="s">
        <v>9</v>
      </c>
      <c r="J66" s="6" t="s">
        <v>109</v>
      </c>
      <c r="K66" s="85">
        <v>2256.52</v>
      </c>
      <c r="L66" s="103">
        <v>2113.3739999999998</v>
      </c>
      <c r="M66" s="103">
        <v>0</v>
      </c>
    </row>
    <row r="67" spans="1:13" ht="77.25" hidden="1" customHeight="1" x14ac:dyDescent="0.3">
      <c r="A67" s="68" t="s">
        <v>166</v>
      </c>
      <c r="B67" s="38" t="s">
        <v>151</v>
      </c>
      <c r="C67" s="6" t="s">
        <v>127</v>
      </c>
      <c r="D67" s="6" t="s">
        <v>91</v>
      </c>
      <c r="E67" s="6" t="s">
        <v>16</v>
      </c>
      <c r="F67" s="6" t="s">
        <v>124</v>
      </c>
      <c r="G67" s="6" t="s">
        <v>136</v>
      </c>
      <c r="H67" s="6" t="s">
        <v>49</v>
      </c>
      <c r="I67" s="6" t="s">
        <v>9</v>
      </c>
      <c r="J67" s="6" t="s">
        <v>109</v>
      </c>
      <c r="K67" s="94">
        <v>0</v>
      </c>
      <c r="L67" s="70" t="s">
        <v>108</v>
      </c>
      <c r="M67" s="58">
        <v>0</v>
      </c>
    </row>
    <row r="68" spans="1:13" ht="66" hidden="1" customHeight="1" x14ac:dyDescent="0.3">
      <c r="A68" s="68" t="s">
        <v>39</v>
      </c>
      <c r="B68" s="19" t="s">
        <v>170</v>
      </c>
      <c r="C68" s="6" t="s">
        <v>127</v>
      </c>
      <c r="D68" s="6" t="s">
        <v>91</v>
      </c>
      <c r="E68" s="6" t="s">
        <v>16</v>
      </c>
      <c r="F68" s="6" t="s">
        <v>190</v>
      </c>
      <c r="G68" s="6" t="s">
        <v>191</v>
      </c>
      <c r="H68" s="6" t="s">
        <v>49</v>
      </c>
      <c r="I68" s="6" t="s">
        <v>9</v>
      </c>
      <c r="J68" s="6" t="s">
        <v>109</v>
      </c>
      <c r="K68" s="94">
        <v>0</v>
      </c>
      <c r="L68" s="70" t="s">
        <v>108</v>
      </c>
      <c r="M68" s="58">
        <v>0</v>
      </c>
    </row>
    <row r="69" spans="1:13" ht="39" hidden="1" customHeight="1" x14ac:dyDescent="0.3">
      <c r="A69" s="68" t="s">
        <v>129</v>
      </c>
      <c r="B69" s="39" t="s">
        <v>171</v>
      </c>
      <c r="C69" s="6" t="s">
        <v>127</v>
      </c>
      <c r="D69" s="6" t="s">
        <v>91</v>
      </c>
      <c r="E69" s="6" t="s">
        <v>16</v>
      </c>
      <c r="F69" s="6" t="s">
        <v>123</v>
      </c>
      <c r="G69" s="6" t="s">
        <v>78</v>
      </c>
      <c r="H69" s="6" t="s">
        <v>49</v>
      </c>
      <c r="I69" s="6" t="s">
        <v>9</v>
      </c>
      <c r="J69" s="6" t="s">
        <v>109</v>
      </c>
      <c r="K69" s="94">
        <v>0</v>
      </c>
      <c r="L69" s="70" t="s">
        <v>156</v>
      </c>
      <c r="M69" s="71">
        <v>0</v>
      </c>
    </row>
    <row r="70" spans="1:13" ht="33" hidden="1" customHeight="1" x14ac:dyDescent="0.3">
      <c r="A70" s="68" t="s">
        <v>172</v>
      </c>
      <c r="B70" s="39" t="s">
        <v>179</v>
      </c>
      <c r="C70" s="6" t="s">
        <v>127</v>
      </c>
      <c r="D70" s="6" t="s">
        <v>91</v>
      </c>
      <c r="E70" s="6" t="s">
        <v>16</v>
      </c>
      <c r="F70" s="6" t="s">
        <v>123</v>
      </c>
      <c r="G70" s="6" t="s">
        <v>78</v>
      </c>
      <c r="H70" s="6" t="s">
        <v>49</v>
      </c>
      <c r="I70" s="6" t="s">
        <v>9</v>
      </c>
      <c r="J70" s="6" t="s">
        <v>109</v>
      </c>
      <c r="K70" s="94">
        <f>2500-2500</f>
        <v>0</v>
      </c>
      <c r="L70" s="70" t="s">
        <v>156</v>
      </c>
      <c r="M70" s="71">
        <v>0</v>
      </c>
    </row>
    <row r="71" spans="1:13" ht="27.75" customHeight="1" x14ac:dyDescent="0.3">
      <c r="A71" s="95" t="s">
        <v>106</v>
      </c>
      <c r="B71" s="40" t="s">
        <v>138</v>
      </c>
      <c r="C71" s="41" t="s">
        <v>7</v>
      </c>
      <c r="D71" s="41" t="s">
        <v>91</v>
      </c>
      <c r="E71" s="41" t="s">
        <v>16</v>
      </c>
      <c r="F71" s="41" t="s">
        <v>107</v>
      </c>
      <c r="G71" s="41" t="s">
        <v>7</v>
      </c>
      <c r="H71" s="41" t="s">
        <v>8</v>
      </c>
      <c r="I71" s="41" t="s">
        <v>9</v>
      </c>
      <c r="J71" s="41" t="s">
        <v>109</v>
      </c>
      <c r="K71" s="96">
        <f>K72+K74+K73+K75+K76+K77</f>
        <v>8260.7000000000007</v>
      </c>
      <c r="L71" s="96">
        <f t="shared" ref="L71:M71" si="16">L72+L74+L73+L75</f>
        <v>0</v>
      </c>
      <c r="M71" s="96">
        <f t="shared" si="16"/>
        <v>0</v>
      </c>
    </row>
    <row r="72" spans="1:13" ht="43.5" customHeight="1" x14ac:dyDescent="0.3">
      <c r="A72" s="74" t="s">
        <v>43</v>
      </c>
      <c r="B72" s="33" t="s">
        <v>203</v>
      </c>
      <c r="C72" s="6" t="s">
        <v>127</v>
      </c>
      <c r="D72" s="6" t="s">
        <v>91</v>
      </c>
      <c r="E72" s="6" t="s">
        <v>16</v>
      </c>
      <c r="F72" s="6" t="s">
        <v>139</v>
      </c>
      <c r="G72" s="6" t="s">
        <v>78</v>
      </c>
      <c r="H72" s="6" t="s">
        <v>49</v>
      </c>
      <c r="I72" s="6" t="s">
        <v>9</v>
      </c>
      <c r="J72" s="6" t="s">
        <v>109</v>
      </c>
      <c r="K72" s="94">
        <v>8260.7000000000007</v>
      </c>
      <c r="L72" s="70" t="s">
        <v>156</v>
      </c>
      <c r="M72" s="71">
        <v>0</v>
      </c>
    </row>
    <row r="73" spans="1:13" ht="45.75" hidden="1" customHeight="1" x14ac:dyDescent="0.3">
      <c r="A73" s="74" t="s">
        <v>140</v>
      </c>
      <c r="B73" s="43" t="s">
        <v>145</v>
      </c>
      <c r="C73" s="6" t="s">
        <v>127</v>
      </c>
      <c r="D73" s="6" t="s">
        <v>91</v>
      </c>
      <c r="E73" s="6" t="s">
        <v>16</v>
      </c>
      <c r="F73" s="6" t="s">
        <v>139</v>
      </c>
      <c r="G73" s="6" t="s">
        <v>78</v>
      </c>
      <c r="H73" s="6" t="s">
        <v>49</v>
      </c>
      <c r="I73" s="6" t="s">
        <v>9</v>
      </c>
      <c r="J73" s="6" t="s">
        <v>109</v>
      </c>
      <c r="K73" s="94">
        <v>0</v>
      </c>
      <c r="L73" s="70" t="s">
        <v>156</v>
      </c>
      <c r="M73" s="58">
        <v>0</v>
      </c>
    </row>
    <row r="74" spans="1:13" ht="51.75" hidden="1" customHeight="1" x14ac:dyDescent="0.3">
      <c r="A74" s="74" t="s">
        <v>146</v>
      </c>
      <c r="B74" s="19" t="s">
        <v>173</v>
      </c>
      <c r="C74" s="6" t="s">
        <v>127</v>
      </c>
      <c r="D74" s="6" t="s">
        <v>91</v>
      </c>
      <c r="E74" s="6" t="s">
        <v>16</v>
      </c>
      <c r="F74" s="6" t="s">
        <v>139</v>
      </c>
      <c r="G74" s="6" t="s">
        <v>78</v>
      </c>
      <c r="H74" s="6" t="s">
        <v>49</v>
      </c>
      <c r="I74" s="6" t="s">
        <v>9</v>
      </c>
      <c r="J74" s="6" t="s">
        <v>109</v>
      </c>
      <c r="K74" s="94">
        <v>0</v>
      </c>
      <c r="L74" s="97">
        <v>0</v>
      </c>
      <c r="M74" s="84">
        <v>0</v>
      </c>
    </row>
    <row r="75" spans="1:13" ht="39" hidden="1" customHeight="1" x14ac:dyDescent="0.3">
      <c r="A75" s="74" t="s">
        <v>147</v>
      </c>
      <c r="B75" s="19" t="s">
        <v>148</v>
      </c>
      <c r="C75" s="6" t="s">
        <v>127</v>
      </c>
      <c r="D75" s="6" t="s">
        <v>91</v>
      </c>
      <c r="E75" s="6" t="s">
        <v>16</v>
      </c>
      <c r="F75" s="6" t="s">
        <v>139</v>
      </c>
      <c r="G75" s="6" t="s">
        <v>78</v>
      </c>
      <c r="H75" s="6" t="s">
        <v>49</v>
      </c>
      <c r="I75" s="6" t="s">
        <v>9</v>
      </c>
      <c r="J75" s="6" t="s">
        <v>109</v>
      </c>
      <c r="K75" s="94">
        <v>0</v>
      </c>
      <c r="L75" s="97">
        <v>0</v>
      </c>
      <c r="M75" s="84">
        <v>0</v>
      </c>
    </row>
    <row r="76" spans="1:13" ht="54" hidden="1" customHeight="1" x14ac:dyDescent="0.3">
      <c r="A76" s="74" t="s">
        <v>175</v>
      </c>
      <c r="B76" s="19" t="s">
        <v>177</v>
      </c>
      <c r="C76" s="6" t="s">
        <v>127</v>
      </c>
      <c r="D76" s="6" t="s">
        <v>91</v>
      </c>
      <c r="E76" s="6" t="s">
        <v>16</v>
      </c>
      <c r="F76" s="6" t="s">
        <v>139</v>
      </c>
      <c r="G76" s="6" t="s">
        <v>78</v>
      </c>
      <c r="H76" s="6" t="s">
        <v>49</v>
      </c>
      <c r="I76" s="6" t="s">
        <v>9</v>
      </c>
      <c r="J76" s="6" t="s">
        <v>109</v>
      </c>
      <c r="K76" s="94">
        <v>0</v>
      </c>
      <c r="L76" s="97">
        <v>0</v>
      </c>
      <c r="M76" s="84">
        <v>0</v>
      </c>
    </row>
    <row r="77" spans="1:13" ht="51" hidden="1" customHeight="1" x14ac:dyDescent="0.3">
      <c r="A77" s="74" t="s">
        <v>176</v>
      </c>
      <c r="B77" s="19" t="s">
        <v>178</v>
      </c>
      <c r="C77" s="6" t="s">
        <v>127</v>
      </c>
      <c r="D77" s="6" t="s">
        <v>91</v>
      </c>
      <c r="E77" s="6" t="s">
        <v>16</v>
      </c>
      <c r="F77" s="6" t="s">
        <v>139</v>
      </c>
      <c r="G77" s="6" t="s">
        <v>78</v>
      </c>
      <c r="H77" s="6" t="s">
        <v>49</v>
      </c>
      <c r="I77" s="6" t="s">
        <v>9</v>
      </c>
      <c r="J77" s="6" t="s">
        <v>109</v>
      </c>
      <c r="K77" s="94">
        <v>0</v>
      </c>
      <c r="L77" s="97">
        <v>0</v>
      </c>
      <c r="M77" s="84">
        <v>0</v>
      </c>
    </row>
    <row r="78" spans="1:13" ht="27" hidden="1" customHeight="1" x14ac:dyDescent="0.3">
      <c r="A78" s="95" t="s">
        <v>106</v>
      </c>
      <c r="B78" s="40" t="s">
        <v>141</v>
      </c>
      <c r="C78" s="41" t="s">
        <v>7</v>
      </c>
      <c r="D78" s="41" t="s">
        <v>91</v>
      </c>
      <c r="E78" s="41" t="s">
        <v>101</v>
      </c>
      <c r="F78" s="41" t="s">
        <v>42</v>
      </c>
      <c r="G78" s="41" t="s">
        <v>7</v>
      </c>
      <c r="H78" s="41" t="s">
        <v>8</v>
      </c>
      <c r="I78" s="41" t="s">
        <v>9</v>
      </c>
      <c r="J78" s="41" t="s">
        <v>109</v>
      </c>
      <c r="K78" s="96">
        <f>K79+K80</f>
        <v>0</v>
      </c>
      <c r="L78" s="96">
        <f t="shared" ref="L78:M78" si="17">L79+L80</f>
        <v>0</v>
      </c>
      <c r="M78" s="96">
        <f t="shared" si="17"/>
        <v>0</v>
      </c>
    </row>
    <row r="79" spans="1:13" ht="32.25" hidden="1" x14ac:dyDescent="0.3">
      <c r="A79" s="68" t="s">
        <v>43</v>
      </c>
      <c r="B79" s="33" t="s">
        <v>103</v>
      </c>
      <c r="C79" s="32" t="s">
        <v>127</v>
      </c>
      <c r="D79" s="32" t="s">
        <v>91</v>
      </c>
      <c r="E79" s="32" t="s">
        <v>101</v>
      </c>
      <c r="F79" s="32" t="s">
        <v>42</v>
      </c>
      <c r="G79" s="32" t="s">
        <v>22</v>
      </c>
      <c r="H79" s="32" t="s">
        <v>49</v>
      </c>
      <c r="I79" s="32" t="s">
        <v>9</v>
      </c>
      <c r="J79" s="32" t="s">
        <v>109</v>
      </c>
      <c r="K79" s="84">
        <v>0</v>
      </c>
      <c r="L79" s="70" t="s">
        <v>156</v>
      </c>
      <c r="M79" s="58">
        <v>0</v>
      </c>
    </row>
    <row r="80" spans="1:13" ht="26.25" hidden="1" customHeight="1" x14ac:dyDescent="0.3">
      <c r="A80" s="68" t="s">
        <v>43</v>
      </c>
      <c r="B80" s="34" t="s">
        <v>104</v>
      </c>
      <c r="C80" s="32" t="s">
        <v>127</v>
      </c>
      <c r="D80" s="32" t="s">
        <v>91</v>
      </c>
      <c r="E80" s="32" t="s">
        <v>101</v>
      </c>
      <c r="F80" s="32" t="s">
        <v>42</v>
      </c>
      <c r="G80" s="32" t="s">
        <v>25</v>
      </c>
      <c r="H80" s="32" t="s">
        <v>49</v>
      </c>
      <c r="I80" s="32" t="s">
        <v>9</v>
      </c>
      <c r="J80" s="32" t="s">
        <v>109</v>
      </c>
      <c r="K80" s="84">
        <v>0</v>
      </c>
      <c r="L80" s="70" t="s">
        <v>156</v>
      </c>
      <c r="M80" s="71">
        <v>0</v>
      </c>
    </row>
    <row r="81" spans="1:13" ht="20.25" customHeight="1" x14ac:dyDescent="0.3">
      <c r="A81" s="98"/>
      <c r="B81" s="35" t="s">
        <v>102</v>
      </c>
      <c r="C81" s="3"/>
      <c r="D81" s="3"/>
      <c r="E81" s="3"/>
      <c r="F81" s="3"/>
      <c r="G81" s="3"/>
      <c r="H81" s="3"/>
      <c r="I81" s="3"/>
      <c r="J81" s="3"/>
      <c r="K81" s="111">
        <f>K20+K55</f>
        <v>53853.36</v>
      </c>
      <c r="L81" s="66">
        <f t="shared" ref="L81:M81" si="18">L20+L55</f>
        <v>42117.414000000004</v>
      </c>
      <c r="M81" s="66">
        <f t="shared" si="18"/>
        <v>35822</v>
      </c>
    </row>
    <row r="83" spans="1:13" x14ac:dyDescent="0.3">
      <c r="K83" s="99"/>
    </row>
  </sheetData>
  <mergeCells count="12">
    <mergeCell ref="L12:L16"/>
    <mergeCell ref="M12:M13"/>
    <mergeCell ref="C17:J17"/>
    <mergeCell ref="C18:C19"/>
    <mergeCell ref="D18:H18"/>
    <mergeCell ref="I18:J18"/>
    <mergeCell ref="I2:K5"/>
    <mergeCell ref="A7:K7"/>
    <mergeCell ref="B8:K8"/>
    <mergeCell ref="B12:B16"/>
    <mergeCell ref="C12:J16"/>
    <mergeCell ref="K12:K16"/>
  </mergeCells>
  <hyperlinks>
    <hyperlink ref="B26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2" workbookViewId="0">
      <selection activeCell="A2" sqref="A1:XFD1048576"/>
    </sheetView>
  </sheetViews>
  <sheetFormatPr defaultRowHeight="18.75" x14ac:dyDescent="0.3"/>
  <cols>
    <col min="1" max="1" width="5" style="46" customWidth="1"/>
    <col min="2" max="2" width="87.28515625" style="46" customWidth="1"/>
    <col min="3" max="3" width="7.7109375" style="46" customWidth="1"/>
    <col min="4" max="4" width="4" style="46" customWidth="1"/>
    <col min="5" max="5" width="4.42578125" style="46" customWidth="1"/>
    <col min="6" max="6" width="3.85546875" style="46" customWidth="1"/>
    <col min="7" max="7" width="6.7109375" style="46" customWidth="1"/>
    <col min="8" max="8" width="4.28515625" style="46" customWidth="1"/>
    <col min="9" max="9" width="8" style="46" customWidth="1"/>
    <col min="10" max="10" width="7.5703125" style="46" customWidth="1"/>
    <col min="11" max="11" width="25.7109375" style="46" customWidth="1"/>
    <col min="12" max="12" width="25.5703125" style="46" customWidth="1"/>
    <col min="13" max="13" width="20.140625" style="46" customWidth="1"/>
    <col min="14" max="243" width="9.140625" style="46"/>
    <col min="244" max="244" width="5" style="46" customWidth="1"/>
    <col min="245" max="245" width="70.85546875" style="46" customWidth="1"/>
    <col min="246" max="246" width="5.140625" style="46" customWidth="1"/>
    <col min="247" max="247" width="4" style="46" customWidth="1"/>
    <col min="248" max="248" width="4.42578125" style="46" customWidth="1"/>
    <col min="249" max="249" width="3.85546875" style="46" customWidth="1"/>
    <col min="250" max="250" width="5.140625" style="46" customWidth="1"/>
    <col min="251" max="251" width="4.28515625" style="46" customWidth="1"/>
    <col min="252" max="252" width="5.42578125" style="46" customWidth="1"/>
    <col min="253" max="253" width="5" style="46" customWidth="1"/>
    <col min="254" max="254" width="17.28515625" style="46" customWidth="1"/>
    <col min="255" max="266" width="0" style="46" hidden="1" customWidth="1"/>
    <col min="267" max="499" width="9.140625" style="46"/>
    <col min="500" max="500" width="5" style="46" customWidth="1"/>
    <col min="501" max="501" width="70.85546875" style="46" customWidth="1"/>
    <col min="502" max="502" width="5.140625" style="46" customWidth="1"/>
    <col min="503" max="503" width="4" style="46" customWidth="1"/>
    <col min="504" max="504" width="4.42578125" style="46" customWidth="1"/>
    <col min="505" max="505" width="3.85546875" style="46" customWidth="1"/>
    <col min="506" max="506" width="5.140625" style="46" customWidth="1"/>
    <col min="507" max="507" width="4.28515625" style="46" customWidth="1"/>
    <col min="508" max="508" width="5.42578125" style="46" customWidth="1"/>
    <col min="509" max="509" width="5" style="46" customWidth="1"/>
    <col min="510" max="510" width="17.28515625" style="46" customWidth="1"/>
    <col min="511" max="522" width="0" style="46" hidden="1" customWidth="1"/>
    <col min="523" max="755" width="9.140625" style="46"/>
    <col min="756" max="756" width="5" style="46" customWidth="1"/>
    <col min="757" max="757" width="70.85546875" style="46" customWidth="1"/>
    <col min="758" max="758" width="5.140625" style="46" customWidth="1"/>
    <col min="759" max="759" width="4" style="46" customWidth="1"/>
    <col min="760" max="760" width="4.42578125" style="46" customWidth="1"/>
    <col min="761" max="761" width="3.85546875" style="46" customWidth="1"/>
    <col min="762" max="762" width="5.140625" style="46" customWidth="1"/>
    <col min="763" max="763" width="4.28515625" style="46" customWidth="1"/>
    <col min="764" max="764" width="5.42578125" style="46" customWidth="1"/>
    <col min="765" max="765" width="5" style="46" customWidth="1"/>
    <col min="766" max="766" width="17.28515625" style="46" customWidth="1"/>
    <col min="767" max="778" width="0" style="46" hidden="1" customWidth="1"/>
    <col min="779" max="1011" width="9.140625" style="46"/>
    <col min="1012" max="1012" width="5" style="46" customWidth="1"/>
    <col min="1013" max="1013" width="70.85546875" style="46" customWidth="1"/>
    <col min="1014" max="1014" width="5.140625" style="46" customWidth="1"/>
    <col min="1015" max="1015" width="4" style="46" customWidth="1"/>
    <col min="1016" max="1016" width="4.42578125" style="46" customWidth="1"/>
    <col min="1017" max="1017" width="3.85546875" style="46" customWidth="1"/>
    <col min="1018" max="1018" width="5.140625" style="46" customWidth="1"/>
    <col min="1019" max="1019" width="4.28515625" style="46" customWidth="1"/>
    <col min="1020" max="1020" width="5.42578125" style="46" customWidth="1"/>
    <col min="1021" max="1021" width="5" style="46" customWidth="1"/>
    <col min="1022" max="1022" width="17.28515625" style="46" customWidth="1"/>
    <col min="1023" max="1034" width="0" style="46" hidden="1" customWidth="1"/>
    <col min="1035" max="1267" width="9.140625" style="46"/>
    <col min="1268" max="1268" width="5" style="46" customWidth="1"/>
    <col min="1269" max="1269" width="70.85546875" style="46" customWidth="1"/>
    <col min="1270" max="1270" width="5.140625" style="46" customWidth="1"/>
    <col min="1271" max="1271" width="4" style="46" customWidth="1"/>
    <col min="1272" max="1272" width="4.42578125" style="46" customWidth="1"/>
    <col min="1273" max="1273" width="3.85546875" style="46" customWidth="1"/>
    <col min="1274" max="1274" width="5.140625" style="46" customWidth="1"/>
    <col min="1275" max="1275" width="4.28515625" style="46" customWidth="1"/>
    <col min="1276" max="1276" width="5.42578125" style="46" customWidth="1"/>
    <col min="1277" max="1277" width="5" style="46" customWidth="1"/>
    <col min="1278" max="1278" width="17.28515625" style="46" customWidth="1"/>
    <col min="1279" max="1290" width="0" style="46" hidden="1" customWidth="1"/>
    <col min="1291" max="1523" width="9.140625" style="46"/>
    <col min="1524" max="1524" width="5" style="46" customWidth="1"/>
    <col min="1525" max="1525" width="70.85546875" style="46" customWidth="1"/>
    <col min="1526" max="1526" width="5.140625" style="46" customWidth="1"/>
    <col min="1527" max="1527" width="4" style="46" customWidth="1"/>
    <col min="1528" max="1528" width="4.42578125" style="46" customWidth="1"/>
    <col min="1529" max="1529" width="3.85546875" style="46" customWidth="1"/>
    <col min="1530" max="1530" width="5.140625" style="46" customWidth="1"/>
    <col min="1531" max="1531" width="4.28515625" style="46" customWidth="1"/>
    <col min="1532" max="1532" width="5.42578125" style="46" customWidth="1"/>
    <col min="1533" max="1533" width="5" style="46" customWidth="1"/>
    <col min="1534" max="1534" width="17.28515625" style="46" customWidth="1"/>
    <col min="1535" max="1546" width="0" style="46" hidden="1" customWidth="1"/>
    <col min="1547" max="1779" width="9.140625" style="46"/>
    <col min="1780" max="1780" width="5" style="46" customWidth="1"/>
    <col min="1781" max="1781" width="70.85546875" style="46" customWidth="1"/>
    <col min="1782" max="1782" width="5.140625" style="46" customWidth="1"/>
    <col min="1783" max="1783" width="4" style="46" customWidth="1"/>
    <col min="1784" max="1784" width="4.42578125" style="46" customWidth="1"/>
    <col min="1785" max="1785" width="3.85546875" style="46" customWidth="1"/>
    <col min="1786" max="1786" width="5.140625" style="46" customWidth="1"/>
    <col min="1787" max="1787" width="4.28515625" style="46" customWidth="1"/>
    <col min="1788" max="1788" width="5.42578125" style="46" customWidth="1"/>
    <col min="1789" max="1789" width="5" style="46" customWidth="1"/>
    <col min="1790" max="1790" width="17.28515625" style="46" customWidth="1"/>
    <col min="1791" max="1802" width="0" style="46" hidden="1" customWidth="1"/>
    <col min="1803" max="2035" width="9.140625" style="46"/>
    <col min="2036" max="2036" width="5" style="46" customWidth="1"/>
    <col min="2037" max="2037" width="70.85546875" style="46" customWidth="1"/>
    <col min="2038" max="2038" width="5.140625" style="46" customWidth="1"/>
    <col min="2039" max="2039" width="4" style="46" customWidth="1"/>
    <col min="2040" max="2040" width="4.42578125" style="46" customWidth="1"/>
    <col min="2041" max="2041" width="3.85546875" style="46" customWidth="1"/>
    <col min="2042" max="2042" width="5.140625" style="46" customWidth="1"/>
    <col min="2043" max="2043" width="4.28515625" style="46" customWidth="1"/>
    <col min="2044" max="2044" width="5.42578125" style="46" customWidth="1"/>
    <col min="2045" max="2045" width="5" style="46" customWidth="1"/>
    <col min="2046" max="2046" width="17.28515625" style="46" customWidth="1"/>
    <col min="2047" max="2058" width="0" style="46" hidden="1" customWidth="1"/>
    <col min="2059" max="2291" width="9.140625" style="46"/>
    <col min="2292" max="2292" width="5" style="46" customWidth="1"/>
    <col min="2293" max="2293" width="70.85546875" style="46" customWidth="1"/>
    <col min="2294" max="2294" width="5.140625" style="46" customWidth="1"/>
    <col min="2295" max="2295" width="4" style="46" customWidth="1"/>
    <col min="2296" max="2296" width="4.42578125" style="46" customWidth="1"/>
    <col min="2297" max="2297" width="3.85546875" style="46" customWidth="1"/>
    <col min="2298" max="2298" width="5.140625" style="46" customWidth="1"/>
    <col min="2299" max="2299" width="4.28515625" style="46" customWidth="1"/>
    <col min="2300" max="2300" width="5.42578125" style="46" customWidth="1"/>
    <col min="2301" max="2301" width="5" style="46" customWidth="1"/>
    <col min="2302" max="2302" width="17.28515625" style="46" customWidth="1"/>
    <col min="2303" max="2314" width="0" style="46" hidden="1" customWidth="1"/>
    <col min="2315" max="2547" width="9.140625" style="46"/>
    <col min="2548" max="2548" width="5" style="46" customWidth="1"/>
    <col min="2549" max="2549" width="70.85546875" style="46" customWidth="1"/>
    <col min="2550" max="2550" width="5.140625" style="46" customWidth="1"/>
    <col min="2551" max="2551" width="4" style="46" customWidth="1"/>
    <col min="2552" max="2552" width="4.42578125" style="46" customWidth="1"/>
    <col min="2553" max="2553" width="3.85546875" style="46" customWidth="1"/>
    <col min="2554" max="2554" width="5.140625" style="46" customWidth="1"/>
    <col min="2555" max="2555" width="4.28515625" style="46" customWidth="1"/>
    <col min="2556" max="2556" width="5.42578125" style="46" customWidth="1"/>
    <col min="2557" max="2557" width="5" style="46" customWidth="1"/>
    <col min="2558" max="2558" width="17.28515625" style="46" customWidth="1"/>
    <col min="2559" max="2570" width="0" style="46" hidden="1" customWidth="1"/>
    <col min="2571" max="2803" width="9.140625" style="46"/>
    <col min="2804" max="2804" width="5" style="46" customWidth="1"/>
    <col min="2805" max="2805" width="70.85546875" style="46" customWidth="1"/>
    <col min="2806" max="2806" width="5.140625" style="46" customWidth="1"/>
    <col min="2807" max="2807" width="4" style="46" customWidth="1"/>
    <col min="2808" max="2808" width="4.42578125" style="46" customWidth="1"/>
    <col min="2809" max="2809" width="3.85546875" style="46" customWidth="1"/>
    <col min="2810" max="2810" width="5.140625" style="46" customWidth="1"/>
    <col min="2811" max="2811" width="4.28515625" style="46" customWidth="1"/>
    <col min="2812" max="2812" width="5.42578125" style="46" customWidth="1"/>
    <col min="2813" max="2813" width="5" style="46" customWidth="1"/>
    <col min="2814" max="2814" width="17.28515625" style="46" customWidth="1"/>
    <col min="2815" max="2826" width="0" style="46" hidden="1" customWidth="1"/>
    <col min="2827" max="3059" width="9.140625" style="46"/>
    <col min="3060" max="3060" width="5" style="46" customWidth="1"/>
    <col min="3061" max="3061" width="70.85546875" style="46" customWidth="1"/>
    <col min="3062" max="3062" width="5.140625" style="46" customWidth="1"/>
    <col min="3063" max="3063" width="4" style="46" customWidth="1"/>
    <col min="3064" max="3064" width="4.42578125" style="46" customWidth="1"/>
    <col min="3065" max="3065" width="3.85546875" style="46" customWidth="1"/>
    <col min="3066" max="3066" width="5.140625" style="46" customWidth="1"/>
    <col min="3067" max="3067" width="4.28515625" style="46" customWidth="1"/>
    <col min="3068" max="3068" width="5.42578125" style="46" customWidth="1"/>
    <col min="3069" max="3069" width="5" style="46" customWidth="1"/>
    <col min="3070" max="3070" width="17.28515625" style="46" customWidth="1"/>
    <col min="3071" max="3082" width="0" style="46" hidden="1" customWidth="1"/>
    <col min="3083" max="3315" width="9.140625" style="46"/>
    <col min="3316" max="3316" width="5" style="46" customWidth="1"/>
    <col min="3317" max="3317" width="70.85546875" style="46" customWidth="1"/>
    <col min="3318" max="3318" width="5.140625" style="46" customWidth="1"/>
    <col min="3319" max="3319" width="4" style="46" customWidth="1"/>
    <col min="3320" max="3320" width="4.42578125" style="46" customWidth="1"/>
    <col min="3321" max="3321" width="3.85546875" style="46" customWidth="1"/>
    <col min="3322" max="3322" width="5.140625" style="46" customWidth="1"/>
    <col min="3323" max="3323" width="4.28515625" style="46" customWidth="1"/>
    <col min="3324" max="3324" width="5.42578125" style="46" customWidth="1"/>
    <col min="3325" max="3325" width="5" style="46" customWidth="1"/>
    <col min="3326" max="3326" width="17.28515625" style="46" customWidth="1"/>
    <col min="3327" max="3338" width="0" style="46" hidden="1" customWidth="1"/>
    <col min="3339" max="3571" width="9.140625" style="46"/>
    <col min="3572" max="3572" width="5" style="46" customWidth="1"/>
    <col min="3573" max="3573" width="70.85546875" style="46" customWidth="1"/>
    <col min="3574" max="3574" width="5.140625" style="46" customWidth="1"/>
    <col min="3575" max="3575" width="4" style="46" customWidth="1"/>
    <col min="3576" max="3576" width="4.42578125" style="46" customWidth="1"/>
    <col min="3577" max="3577" width="3.85546875" style="46" customWidth="1"/>
    <col min="3578" max="3578" width="5.140625" style="46" customWidth="1"/>
    <col min="3579" max="3579" width="4.28515625" style="46" customWidth="1"/>
    <col min="3580" max="3580" width="5.42578125" style="46" customWidth="1"/>
    <col min="3581" max="3581" width="5" style="46" customWidth="1"/>
    <col min="3582" max="3582" width="17.28515625" style="46" customWidth="1"/>
    <col min="3583" max="3594" width="0" style="46" hidden="1" customWidth="1"/>
    <col min="3595" max="3827" width="9.140625" style="46"/>
    <col min="3828" max="3828" width="5" style="46" customWidth="1"/>
    <col min="3829" max="3829" width="70.85546875" style="46" customWidth="1"/>
    <col min="3830" max="3830" width="5.140625" style="46" customWidth="1"/>
    <col min="3831" max="3831" width="4" style="46" customWidth="1"/>
    <col min="3832" max="3832" width="4.42578125" style="46" customWidth="1"/>
    <col min="3833" max="3833" width="3.85546875" style="46" customWidth="1"/>
    <col min="3834" max="3834" width="5.140625" style="46" customWidth="1"/>
    <col min="3835" max="3835" width="4.28515625" style="46" customWidth="1"/>
    <col min="3836" max="3836" width="5.42578125" style="46" customWidth="1"/>
    <col min="3837" max="3837" width="5" style="46" customWidth="1"/>
    <col min="3838" max="3838" width="17.28515625" style="46" customWidth="1"/>
    <col min="3839" max="3850" width="0" style="46" hidden="1" customWidth="1"/>
    <col min="3851" max="4083" width="9.140625" style="46"/>
    <col min="4084" max="4084" width="5" style="46" customWidth="1"/>
    <col min="4085" max="4085" width="70.85546875" style="46" customWidth="1"/>
    <col min="4086" max="4086" width="5.140625" style="46" customWidth="1"/>
    <col min="4087" max="4087" width="4" style="46" customWidth="1"/>
    <col min="4088" max="4088" width="4.42578125" style="46" customWidth="1"/>
    <col min="4089" max="4089" width="3.85546875" style="46" customWidth="1"/>
    <col min="4090" max="4090" width="5.140625" style="46" customWidth="1"/>
    <col min="4091" max="4091" width="4.28515625" style="46" customWidth="1"/>
    <col min="4092" max="4092" width="5.42578125" style="46" customWidth="1"/>
    <col min="4093" max="4093" width="5" style="46" customWidth="1"/>
    <col min="4094" max="4094" width="17.28515625" style="46" customWidth="1"/>
    <col min="4095" max="4106" width="0" style="46" hidden="1" customWidth="1"/>
    <col min="4107" max="4339" width="9.140625" style="46"/>
    <col min="4340" max="4340" width="5" style="46" customWidth="1"/>
    <col min="4341" max="4341" width="70.85546875" style="46" customWidth="1"/>
    <col min="4342" max="4342" width="5.140625" style="46" customWidth="1"/>
    <col min="4343" max="4343" width="4" style="46" customWidth="1"/>
    <col min="4344" max="4344" width="4.42578125" style="46" customWidth="1"/>
    <col min="4345" max="4345" width="3.85546875" style="46" customWidth="1"/>
    <col min="4346" max="4346" width="5.140625" style="46" customWidth="1"/>
    <col min="4347" max="4347" width="4.28515625" style="46" customWidth="1"/>
    <col min="4348" max="4348" width="5.42578125" style="46" customWidth="1"/>
    <col min="4349" max="4349" width="5" style="46" customWidth="1"/>
    <col min="4350" max="4350" width="17.28515625" style="46" customWidth="1"/>
    <col min="4351" max="4362" width="0" style="46" hidden="1" customWidth="1"/>
    <col min="4363" max="4595" width="9.140625" style="46"/>
    <col min="4596" max="4596" width="5" style="46" customWidth="1"/>
    <col min="4597" max="4597" width="70.85546875" style="46" customWidth="1"/>
    <col min="4598" max="4598" width="5.140625" style="46" customWidth="1"/>
    <col min="4599" max="4599" width="4" style="46" customWidth="1"/>
    <col min="4600" max="4600" width="4.42578125" style="46" customWidth="1"/>
    <col min="4601" max="4601" width="3.85546875" style="46" customWidth="1"/>
    <col min="4602" max="4602" width="5.140625" style="46" customWidth="1"/>
    <col min="4603" max="4603" width="4.28515625" style="46" customWidth="1"/>
    <col min="4604" max="4604" width="5.42578125" style="46" customWidth="1"/>
    <col min="4605" max="4605" width="5" style="46" customWidth="1"/>
    <col min="4606" max="4606" width="17.28515625" style="46" customWidth="1"/>
    <col min="4607" max="4618" width="0" style="46" hidden="1" customWidth="1"/>
    <col min="4619" max="4851" width="9.140625" style="46"/>
    <col min="4852" max="4852" width="5" style="46" customWidth="1"/>
    <col min="4853" max="4853" width="70.85546875" style="46" customWidth="1"/>
    <col min="4854" max="4854" width="5.140625" style="46" customWidth="1"/>
    <col min="4855" max="4855" width="4" style="46" customWidth="1"/>
    <col min="4856" max="4856" width="4.42578125" style="46" customWidth="1"/>
    <col min="4857" max="4857" width="3.85546875" style="46" customWidth="1"/>
    <col min="4858" max="4858" width="5.140625" style="46" customWidth="1"/>
    <col min="4859" max="4859" width="4.28515625" style="46" customWidth="1"/>
    <col min="4860" max="4860" width="5.42578125" style="46" customWidth="1"/>
    <col min="4861" max="4861" width="5" style="46" customWidth="1"/>
    <col min="4862" max="4862" width="17.28515625" style="46" customWidth="1"/>
    <col min="4863" max="4874" width="0" style="46" hidden="1" customWidth="1"/>
    <col min="4875" max="5107" width="9.140625" style="46"/>
    <col min="5108" max="5108" width="5" style="46" customWidth="1"/>
    <col min="5109" max="5109" width="70.85546875" style="46" customWidth="1"/>
    <col min="5110" max="5110" width="5.140625" style="46" customWidth="1"/>
    <col min="5111" max="5111" width="4" style="46" customWidth="1"/>
    <col min="5112" max="5112" width="4.42578125" style="46" customWidth="1"/>
    <col min="5113" max="5113" width="3.85546875" style="46" customWidth="1"/>
    <col min="5114" max="5114" width="5.140625" style="46" customWidth="1"/>
    <col min="5115" max="5115" width="4.28515625" style="46" customWidth="1"/>
    <col min="5116" max="5116" width="5.42578125" style="46" customWidth="1"/>
    <col min="5117" max="5117" width="5" style="46" customWidth="1"/>
    <col min="5118" max="5118" width="17.28515625" style="46" customWidth="1"/>
    <col min="5119" max="5130" width="0" style="46" hidden="1" customWidth="1"/>
    <col min="5131" max="5363" width="9.140625" style="46"/>
    <col min="5364" max="5364" width="5" style="46" customWidth="1"/>
    <col min="5365" max="5365" width="70.85546875" style="46" customWidth="1"/>
    <col min="5366" max="5366" width="5.140625" style="46" customWidth="1"/>
    <col min="5367" max="5367" width="4" style="46" customWidth="1"/>
    <col min="5368" max="5368" width="4.42578125" style="46" customWidth="1"/>
    <col min="5369" max="5369" width="3.85546875" style="46" customWidth="1"/>
    <col min="5370" max="5370" width="5.140625" style="46" customWidth="1"/>
    <col min="5371" max="5371" width="4.28515625" style="46" customWidth="1"/>
    <col min="5372" max="5372" width="5.42578125" style="46" customWidth="1"/>
    <col min="5373" max="5373" width="5" style="46" customWidth="1"/>
    <col min="5374" max="5374" width="17.28515625" style="46" customWidth="1"/>
    <col min="5375" max="5386" width="0" style="46" hidden="1" customWidth="1"/>
    <col min="5387" max="5619" width="9.140625" style="46"/>
    <col min="5620" max="5620" width="5" style="46" customWidth="1"/>
    <col min="5621" max="5621" width="70.85546875" style="46" customWidth="1"/>
    <col min="5622" max="5622" width="5.140625" style="46" customWidth="1"/>
    <col min="5623" max="5623" width="4" style="46" customWidth="1"/>
    <col min="5624" max="5624" width="4.42578125" style="46" customWidth="1"/>
    <col min="5625" max="5625" width="3.85546875" style="46" customWidth="1"/>
    <col min="5626" max="5626" width="5.140625" style="46" customWidth="1"/>
    <col min="5627" max="5627" width="4.28515625" style="46" customWidth="1"/>
    <col min="5628" max="5628" width="5.42578125" style="46" customWidth="1"/>
    <col min="5629" max="5629" width="5" style="46" customWidth="1"/>
    <col min="5630" max="5630" width="17.28515625" style="46" customWidth="1"/>
    <col min="5631" max="5642" width="0" style="46" hidden="1" customWidth="1"/>
    <col min="5643" max="5875" width="9.140625" style="46"/>
    <col min="5876" max="5876" width="5" style="46" customWidth="1"/>
    <col min="5877" max="5877" width="70.85546875" style="46" customWidth="1"/>
    <col min="5878" max="5878" width="5.140625" style="46" customWidth="1"/>
    <col min="5879" max="5879" width="4" style="46" customWidth="1"/>
    <col min="5880" max="5880" width="4.42578125" style="46" customWidth="1"/>
    <col min="5881" max="5881" width="3.85546875" style="46" customWidth="1"/>
    <col min="5882" max="5882" width="5.140625" style="46" customWidth="1"/>
    <col min="5883" max="5883" width="4.28515625" style="46" customWidth="1"/>
    <col min="5884" max="5884" width="5.42578125" style="46" customWidth="1"/>
    <col min="5885" max="5885" width="5" style="46" customWidth="1"/>
    <col min="5886" max="5886" width="17.28515625" style="46" customWidth="1"/>
    <col min="5887" max="5898" width="0" style="46" hidden="1" customWidth="1"/>
    <col min="5899" max="6131" width="9.140625" style="46"/>
    <col min="6132" max="6132" width="5" style="46" customWidth="1"/>
    <col min="6133" max="6133" width="70.85546875" style="46" customWidth="1"/>
    <col min="6134" max="6134" width="5.140625" style="46" customWidth="1"/>
    <col min="6135" max="6135" width="4" style="46" customWidth="1"/>
    <col min="6136" max="6136" width="4.42578125" style="46" customWidth="1"/>
    <col min="6137" max="6137" width="3.85546875" style="46" customWidth="1"/>
    <col min="6138" max="6138" width="5.140625" style="46" customWidth="1"/>
    <col min="6139" max="6139" width="4.28515625" style="46" customWidth="1"/>
    <col min="6140" max="6140" width="5.42578125" style="46" customWidth="1"/>
    <col min="6141" max="6141" width="5" style="46" customWidth="1"/>
    <col min="6142" max="6142" width="17.28515625" style="46" customWidth="1"/>
    <col min="6143" max="6154" width="0" style="46" hidden="1" customWidth="1"/>
    <col min="6155" max="6387" width="9.140625" style="46"/>
    <col min="6388" max="6388" width="5" style="46" customWidth="1"/>
    <col min="6389" max="6389" width="70.85546875" style="46" customWidth="1"/>
    <col min="6390" max="6390" width="5.140625" style="46" customWidth="1"/>
    <col min="6391" max="6391" width="4" style="46" customWidth="1"/>
    <col min="6392" max="6392" width="4.42578125" style="46" customWidth="1"/>
    <col min="6393" max="6393" width="3.85546875" style="46" customWidth="1"/>
    <col min="6394" max="6394" width="5.140625" style="46" customWidth="1"/>
    <col min="6395" max="6395" width="4.28515625" style="46" customWidth="1"/>
    <col min="6396" max="6396" width="5.42578125" style="46" customWidth="1"/>
    <col min="6397" max="6397" width="5" style="46" customWidth="1"/>
    <col min="6398" max="6398" width="17.28515625" style="46" customWidth="1"/>
    <col min="6399" max="6410" width="0" style="46" hidden="1" customWidth="1"/>
    <col min="6411" max="6643" width="9.140625" style="46"/>
    <col min="6644" max="6644" width="5" style="46" customWidth="1"/>
    <col min="6645" max="6645" width="70.85546875" style="46" customWidth="1"/>
    <col min="6646" max="6646" width="5.140625" style="46" customWidth="1"/>
    <col min="6647" max="6647" width="4" style="46" customWidth="1"/>
    <col min="6648" max="6648" width="4.42578125" style="46" customWidth="1"/>
    <col min="6649" max="6649" width="3.85546875" style="46" customWidth="1"/>
    <col min="6650" max="6650" width="5.140625" style="46" customWidth="1"/>
    <col min="6651" max="6651" width="4.28515625" style="46" customWidth="1"/>
    <col min="6652" max="6652" width="5.42578125" style="46" customWidth="1"/>
    <col min="6653" max="6653" width="5" style="46" customWidth="1"/>
    <col min="6654" max="6654" width="17.28515625" style="46" customWidth="1"/>
    <col min="6655" max="6666" width="0" style="46" hidden="1" customWidth="1"/>
    <col min="6667" max="6899" width="9.140625" style="46"/>
    <col min="6900" max="6900" width="5" style="46" customWidth="1"/>
    <col min="6901" max="6901" width="70.85546875" style="46" customWidth="1"/>
    <col min="6902" max="6902" width="5.140625" style="46" customWidth="1"/>
    <col min="6903" max="6903" width="4" style="46" customWidth="1"/>
    <col min="6904" max="6904" width="4.42578125" style="46" customWidth="1"/>
    <col min="6905" max="6905" width="3.85546875" style="46" customWidth="1"/>
    <col min="6906" max="6906" width="5.140625" style="46" customWidth="1"/>
    <col min="6907" max="6907" width="4.28515625" style="46" customWidth="1"/>
    <col min="6908" max="6908" width="5.42578125" style="46" customWidth="1"/>
    <col min="6909" max="6909" width="5" style="46" customWidth="1"/>
    <col min="6910" max="6910" width="17.28515625" style="46" customWidth="1"/>
    <col min="6911" max="6922" width="0" style="46" hidden="1" customWidth="1"/>
    <col min="6923" max="7155" width="9.140625" style="46"/>
    <col min="7156" max="7156" width="5" style="46" customWidth="1"/>
    <col min="7157" max="7157" width="70.85546875" style="46" customWidth="1"/>
    <col min="7158" max="7158" width="5.140625" style="46" customWidth="1"/>
    <col min="7159" max="7159" width="4" style="46" customWidth="1"/>
    <col min="7160" max="7160" width="4.42578125" style="46" customWidth="1"/>
    <col min="7161" max="7161" width="3.85546875" style="46" customWidth="1"/>
    <col min="7162" max="7162" width="5.140625" style="46" customWidth="1"/>
    <col min="7163" max="7163" width="4.28515625" style="46" customWidth="1"/>
    <col min="7164" max="7164" width="5.42578125" style="46" customWidth="1"/>
    <col min="7165" max="7165" width="5" style="46" customWidth="1"/>
    <col min="7166" max="7166" width="17.28515625" style="46" customWidth="1"/>
    <col min="7167" max="7178" width="0" style="46" hidden="1" customWidth="1"/>
    <col min="7179" max="7411" width="9.140625" style="46"/>
    <col min="7412" max="7412" width="5" style="46" customWidth="1"/>
    <col min="7413" max="7413" width="70.85546875" style="46" customWidth="1"/>
    <col min="7414" max="7414" width="5.140625" style="46" customWidth="1"/>
    <col min="7415" max="7415" width="4" style="46" customWidth="1"/>
    <col min="7416" max="7416" width="4.42578125" style="46" customWidth="1"/>
    <col min="7417" max="7417" width="3.85546875" style="46" customWidth="1"/>
    <col min="7418" max="7418" width="5.140625" style="46" customWidth="1"/>
    <col min="7419" max="7419" width="4.28515625" style="46" customWidth="1"/>
    <col min="7420" max="7420" width="5.42578125" style="46" customWidth="1"/>
    <col min="7421" max="7421" width="5" style="46" customWidth="1"/>
    <col min="7422" max="7422" width="17.28515625" style="46" customWidth="1"/>
    <col min="7423" max="7434" width="0" style="46" hidden="1" customWidth="1"/>
    <col min="7435" max="7667" width="9.140625" style="46"/>
    <col min="7668" max="7668" width="5" style="46" customWidth="1"/>
    <col min="7669" max="7669" width="70.85546875" style="46" customWidth="1"/>
    <col min="7670" max="7670" width="5.140625" style="46" customWidth="1"/>
    <col min="7671" max="7671" width="4" style="46" customWidth="1"/>
    <col min="7672" max="7672" width="4.42578125" style="46" customWidth="1"/>
    <col min="7673" max="7673" width="3.85546875" style="46" customWidth="1"/>
    <col min="7674" max="7674" width="5.140625" style="46" customWidth="1"/>
    <col min="7675" max="7675" width="4.28515625" style="46" customWidth="1"/>
    <col min="7676" max="7676" width="5.42578125" style="46" customWidth="1"/>
    <col min="7677" max="7677" width="5" style="46" customWidth="1"/>
    <col min="7678" max="7678" width="17.28515625" style="46" customWidth="1"/>
    <col min="7679" max="7690" width="0" style="46" hidden="1" customWidth="1"/>
    <col min="7691" max="7923" width="9.140625" style="46"/>
    <col min="7924" max="7924" width="5" style="46" customWidth="1"/>
    <col min="7925" max="7925" width="70.85546875" style="46" customWidth="1"/>
    <col min="7926" max="7926" width="5.140625" style="46" customWidth="1"/>
    <col min="7927" max="7927" width="4" style="46" customWidth="1"/>
    <col min="7928" max="7928" width="4.42578125" style="46" customWidth="1"/>
    <col min="7929" max="7929" width="3.85546875" style="46" customWidth="1"/>
    <col min="7930" max="7930" width="5.140625" style="46" customWidth="1"/>
    <col min="7931" max="7931" width="4.28515625" style="46" customWidth="1"/>
    <col min="7932" max="7932" width="5.42578125" style="46" customWidth="1"/>
    <col min="7933" max="7933" width="5" style="46" customWidth="1"/>
    <col min="7934" max="7934" width="17.28515625" style="46" customWidth="1"/>
    <col min="7935" max="7946" width="0" style="46" hidden="1" customWidth="1"/>
    <col min="7947" max="8179" width="9.140625" style="46"/>
    <col min="8180" max="8180" width="5" style="46" customWidth="1"/>
    <col min="8181" max="8181" width="70.85546875" style="46" customWidth="1"/>
    <col min="8182" max="8182" width="5.140625" style="46" customWidth="1"/>
    <col min="8183" max="8183" width="4" style="46" customWidth="1"/>
    <col min="8184" max="8184" width="4.42578125" style="46" customWidth="1"/>
    <col min="8185" max="8185" width="3.85546875" style="46" customWidth="1"/>
    <col min="8186" max="8186" width="5.140625" style="46" customWidth="1"/>
    <col min="8187" max="8187" width="4.28515625" style="46" customWidth="1"/>
    <col min="8188" max="8188" width="5.42578125" style="46" customWidth="1"/>
    <col min="8189" max="8189" width="5" style="46" customWidth="1"/>
    <col min="8190" max="8190" width="17.28515625" style="46" customWidth="1"/>
    <col min="8191" max="8202" width="0" style="46" hidden="1" customWidth="1"/>
    <col min="8203" max="8435" width="9.140625" style="46"/>
    <col min="8436" max="8436" width="5" style="46" customWidth="1"/>
    <col min="8437" max="8437" width="70.85546875" style="46" customWidth="1"/>
    <col min="8438" max="8438" width="5.140625" style="46" customWidth="1"/>
    <col min="8439" max="8439" width="4" style="46" customWidth="1"/>
    <col min="8440" max="8440" width="4.42578125" style="46" customWidth="1"/>
    <col min="8441" max="8441" width="3.85546875" style="46" customWidth="1"/>
    <col min="8442" max="8442" width="5.140625" style="46" customWidth="1"/>
    <col min="8443" max="8443" width="4.28515625" style="46" customWidth="1"/>
    <col min="8444" max="8444" width="5.42578125" style="46" customWidth="1"/>
    <col min="8445" max="8445" width="5" style="46" customWidth="1"/>
    <col min="8446" max="8446" width="17.28515625" style="46" customWidth="1"/>
    <col min="8447" max="8458" width="0" style="46" hidden="1" customWidth="1"/>
    <col min="8459" max="8691" width="9.140625" style="46"/>
    <col min="8692" max="8692" width="5" style="46" customWidth="1"/>
    <col min="8693" max="8693" width="70.85546875" style="46" customWidth="1"/>
    <col min="8694" max="8694" width="5.140625" style="46" customWidth="1"/>
    <col min="8695" max="8695" width="4" style="46" customWidth="1"/>
    <col min="8696" max="8696" width="4.42578125" style="46" customWidth="1"/>
    <col min="8697" max="8697" width="3.85546875" style="46" customWidth="1"/>
    <col min="8698" max="8698" width="5.140625" style="46" customWidth="1"/>
    <col min="8699" max="8699" width="4.28515625" style="46" customWidth="1"/>
    <col min="8700" max="8700" width="5.42578125" style="46" customWidth="1"/>
    <col min="8701" max="8701" width="5" style="46" customWidth="1"/>
    <col min="8702" max="8702" width="17.28515625" style="46" customWidth="1"/>
    <col min="8703" max="8714" width="0" style="46" hidden="1" customWidth="1"/>
    <col min="8715" max="8947" width="9.140625" style="46"/>
    <col min="8948" max="8948" width="5" style="46" customWidth="1"/>
    <col min="8949" max="8949" width="70.85546875" style="46" customWidth="1"/>
    <col min="8950" max="8950" width="5.140625" style="46" customWidth="1"/>
    <col min="8951" max="8951" width="4" style="46" customWidth="1"/>
    <col min="8952" max="8952" width="4.42578125" style="46" customWidth="1"/>
    <col min="8953" max="8953" width="3.85546875" style="46" customWidth="1"/>
    <col min="8954" max="8954" width="5.140625" style="46" customWidth="1"/>
    <col min="8955" max="8955" width="4.28515625" style="46" customWidth="1"/>
    <col min="8956" max="8956" width="5.42578125" style="46" customWidth="1"/>
    <col min="8957" max="8957" width="5" style="46" customWidth="1"/>
    <col min="8958" max="8958" width="17.28515625" style="46" customWidth="1"/>
    <col min="8959" max="8970" width="0" style="46" hidden="1" customWidth="1"/>
    <col min="8971" max="9203" width="9.140625" style="46"/>
    <col min="9204" max="9204" width="5" style="46" customWidth="1"/>
    <col min="9205" max="9205" width="70.85546875" style="46" customWidth="1"/>
    <col min="9206" max="9206" width="5.140625" style="46" customWidth="1"/>
    <col min="9207" max="9207" width="4" style="46" customWidth="1"/>
    <col min="9208" max="9208" width="4.42578125" style="46" customWidth="1"/>
    <col min="9209" max="9209" width="3.85546875" style="46" customWidth="1"/>
    <col min="9210" max="9210" width="5.140625" style="46" customWidth="1"/>
    <col min="9211" max="9211" width="4.28515625" style="46" customWidth="1"/>
    <col min="9212" max="9212" width="5.42578125" style="46" customWidth="1"/>
    <col min="9213" max="9213" width="5" style="46" customWidth="1"/>
    <col min="9214" max="9214" width="17.28515625" style="46" customWidth="1"/>
    <col min="9215" max="9226" width="0" style="46" hidden="1" customWidth="1"/>
    <col min="9227" max="9459" width="9.140625" style="46"/>
    <col min="9460" max="9460" width="5" style="46" customWidth="1"/>
    <col min="9461" max="9461" width="70.85546875" style="46" customWidth="1"/>
    <col min="9462" max="9462" width="5.140625" style="46" customWidth="1"/>
    <col min="9463" max="9463" width="4" style="46" customWidth="1"/>
    <col min="9464" max="9464" width="4.42578125" style="46" customWidth="1"/>
    <col min="9465" max="9465" width="3.85546875" style="46" customWidth="1"/>
    <col min="9466" max="9466" width="5.140625" style="46" customWidth="1"/>
    <col min="9467" max="9467" width="4.28515625" style="46" customWidth="1"/>
    <col min="9468" max="9468" width="5.42578125" style="46" customWidth="1"/>
    <col min="9469" max="9469" width="5" style="46" customWidth="1"/>
    <col min="9470" max="9470" width="17.28515625" style="46" customWidth="1"/>
    <col min="9471" max="9482" width="0" style="46" hidden="1" customWidth="1"/>
    <col min="9483" max="9715" width="9.140625" style="46"/>
    <col min="9716" max="9716" width="5" style="46" customWidth="1"/>
    <col min="9717" max="9717" width="70.85546875" style="46" customWidth="1"/>
    <col min="9718" max="9718" width="5.140625" style="46" customWidth="1"/>
    <col min="9719" max="9719" width="4" style="46" customWidth="1"/>
    <col min="9720" max="9720" width="4.42578125" style="46" customWidth="1"/>
    <col min="9721" max="9721" width="3.85546875" style="46" customWidth="1"/>
    <col min="9722" max="9722" width="5.140625" style="46" customWidth="1"/>
    <col min="9723" max="9723" width="4.28515625" style="46" customWidth="1"/>
    <col min="9724" max="9724" width="5.42578125" style="46" customWidth="1"/>
    <col min="9725" max="9725" width="5" style="46" customWidth="1"/>
    <col min="9726" max="9726" width="17.28515625" style="46" customWidth="1"/>
    <col min="9727" max="9738" width="0" style="46" hidden="1" customWidth="1"/>
    <col min="9739" max="9971" width="9.140625" style="46"/>
    <col min="9972" max="9972" width="5" style="46" customWidth="1"/>
    <col min="9973" max="9973" width="70.85546875" style="46" customWidth="1"/>
    <col min="9974" max="9974" width="5.140625" style="46" customWidth="1"/>
    <col min="9975" max="9975" width="4" style="46" customWidth="1"/>
    <col min="9976" max="9976" width="4.42578125" style="46" customWidth="1"/>
    <col min="9977" max="9977" width="3.85546875" style="46" customWidth="1"/>
    <col min="9978" max="9978" width="5.140625" style="46" customWidth="1"/>
    <col min="9979" max="9979" width="4.28515625" style="46" customWidth="1"/>
    <col min="9980" max="9980" width="5.42578125" style="46" customWidth="1"/>
    <col min="9981" max="9981" width="5" style="46" customWidth="1"/>
    <col min="9982" max="9982" width="17.28515625" style="46" customWidth="1"/>
    <col min="9983" max="9994" width="0" style="46" hidden="1" customWidth="1"/>
    <col min="9995" max="10227" width="9.140625" style="46"/>
    <col min="10228" max="10228" width="5" style="46" customWidth="1"/>
    <col min="10229" max="10229" width="70.85546875" style="46" customWidth="1"/>
    <col min="10230" max="10230" width="5.140625" style="46" customWidth="1"/>
    <col min="10231" max="10231" width="4" style="46" customWidth="1"/>
    <col min="10232" max="10232" width="4.42578125" style="46" customWidth="1"/>
    <col min="10233" max="10233" width="3.85546875" style="46" customWidth="1"/>
    <col min="10234" max="10234" width="5.140625" style="46" customWidth="1"/>
    <col min="10235" max="10235" width="4.28515625" style="46" customWidth="1"/>
    <col min="10236" max="10236" width="5.42578125" style="46" customWidth="1"/>
    <col min="10237" max="10237" width="5" style="46" customWidth="1"/>
    <col min="10238" max="10238" width="17.28515625" style="46" customWidth="1"/>
    <col min="10239" max="10250" width="0" style="46" hidden="1" customWidth="1"/>
    <col min="10251" max="10483" width="9.140625" style="46"/>
    <col min="10484" max="10484" width="5" style="46" customWidth="1"/>
    <col min="10485" max="10485" width="70.85546875" style="46" customWidth="1"/>
    <col min="10486" max="10486" width="5.140625" style="46" customWidth="1"/>
    <col min="10487" max="10487" width="4" style="46" customWidth="1"/>
    <col min="10488" max="10488" width="4.42578125" style="46" customWidth="1"/>
    <col min="10489" max="10489" width="3.85546875" style="46" customWidth="1"/>
    <col min="10490" max="10490" width="5.140625" style="46" customWidth="1"/>
    <col min="10491" max="10491" width="4.28515625" style="46" customWidth="1"/>
    <col min="10492" max="10492" width="5.42578125" style="46" customWidth="1"/>
    <col min="10493" max="10493" width="5" style="46" customWidth="1"/>
    <col min="10494" max="10494" width="17.28515625" style="46" customWidth="1"/>
    <col min="10495" max="10506" width="0" style="46" hidden="1" customWidth="1"/>
    <col min="10507" max="10739" width="9.140625" style="46"/>
    <col min="10740" max="10740" width="5" style="46" customWidth="1"/>
    <col min="10741" max="10741" width="70.85546875" style="46" customWidth="1"/>
    <col min="10742" max="10742" width="5.140625" style="46" customWidth="1"/>
    <col min="10743" max="10743" width="4" style="46" customWidth="1"/>
    <col min="10744" max="10744" width="4.42578125" style="46" customWidth="1"/>
    <col min="10745" max="10745" width="3.85546875" style="46" customWidth="1"/>
    <col min="10746" max="10746" width="5.140625" style="46" customWidth="1"/>
    <col min="10747" max="10747" width="4.28515625" style="46" customWidth="1"/>
    <col min="10748" max="10748" width="5.42578125" style="46" customWidth="1"/>
    <col min="10749" max="10749" width="5" style="46" customWidth="1"/>
    <col min="10750" max="10750" width="17.28515625" style="46" customWidth="1"/>
    <col min="10751" max="10762" width="0" style="46" hidden="1" customWidth="1"/>
    <col min="10763" max="10995" width="9.140625" style="46"/>
    <col min="10996" max="10996" width="5" style="46" customWidth="1"/>
    <col min="10997" max="10997" width="70.85546875" style="46" customWidth="1"/>
    <col min="10998" max="10998" width="5.140625" style="46" customWidth="1"/>
    <col min="10999" max="10999" width="4" style="46" customWidth="1"/>
    <col min="11000" max="11000" width="4.42578125" style="46" customWidth="1"/>
    <col min="11001" max="11001" width="3.85546875" style="46" customWidth="1"/>
    <col min="11002" max="11002" width="5.140625" style="46" customWidth="1"/>
    <col min="11003" max="11003" width="4.28515625" style="46" customWidth="1"/>
    <col min="11004" max="11004" width="5.42578125" style="46" customWidth="1"/>
    <col min="11005" max="11005" width="5" style="46" customWidth="1"/>
    <col min="11006" max="11006" width="17.28515625" style="46" customWidth="1"/>
    <col min="11007" max="11018" width="0" style="46" hidden="1" customWidth="1"/>
    <col min="11019" max="11251" width="9.140625" style="46"/>
    <col min="11252" max="11252" width="5" style="46" customWidth="1"/>
    <col min="11253" max="11253" width="70.85546875" style="46" customWidth="1"/>
    <col min="11254" max="11254" width="5.140625" style="46" customWidth="1"/>
    <col min="11255" max="11255" width="4" style="46" customWidth="1"/>
    <col min="11256" max="11256" width="4.42578125" style="46" customWidth="1"/>
    <col min="11257" max="11257" width="3.85546875" style="46" customWidth="1"/>
    <col min="11258" max="11258" width="5.140625" style="46" customWidth="1"/>
    <col min="11259" max="11259" width="4.28515625" style="46" customWidth="1"/>
    <col min="11260" max="11260" width="5.42578125" style="46" customWidth="1"/>
    <col min="11261" max="11261" width="5" style="46" customWidth="1"/>
    <col min="11262" max="11262" width="17.28515625" style="46" customWidth="1"/>
    <col min="11263" max="11274" width="0" style="46" hidden="1" customWidth="1"/>
    <col min="11275" max="11507" width="9.140625" style="46"/>
    <col min="11508" max="11508" width="5" style="46" customWidth="1"/>
    <col min="11509" max="11509" width="70.85546875" style="46" customWidth="1"/>
    <col min="11510" max="11510" width="5.140625" style="46" customWidth="1"/>
    <col min="11511" max="11511" width="4" style="46" customWidth="1"/>
    <col min="11512" max="11512" width="4.42578125" style="46" customWidth="1"/>
    <col min="11513" max="11513" width="3.85546875" style="46" customWidth="1"/>
    <col min="11514" max="11514" width="5.140625" style="46" customWidth="1"/>
    <col min="11515" max="11515" width="4.28515625" style="46" customWidth="1"/>
    <col min="11516" max="11516" width="5.42578125" style="46" customWidth="1"/>
    <col min="11517" max="11517" width="5" style="46" customWidth="1"/>
    <col min="11518" max="11518" width="17.28515625" style="46" customWidth="1"/>
    <col min="11519" max="11530" width="0" style="46" hidden="1" customWidth="1"/>
    <col min="11531" max="11763" width="9.140625" style="46"/>
    <col min="11764" max="11764" width="5" style="46" customWidth="1"/>
    <col min="11765" max="11765" width="70.85546875" style="46" customWidth="1"/>
    <col min="11766" max="11766" width="5.140625" style="46" customWidth="1"/>
    <col min="11767" max="11767" width="4" style="46" customWidth="1"/>
    <col min="11768" max="11768" width="4.42578125" style="46" customWidth="1"/>
    <col min="11769" max="11769" width="3.85546875" style="46" customWidth="1"/>
    <col min="11770" max="11770" width="5.140625" style="46" customWidth="1"/>
    <col min="11771" max="11771" width="4.28515625" style="46" customWidth="1"/>
    <col min="11772" max="11772" width="5.42578125" style="46" customWidth="1"/>
    <col min="11773" max="11773" width="5" style="46" customWidth="1"/>
    <col min="11774" max="11774" width="17.28515625" style="46" customWidth="1"/>
    <col min="11775" max="11786" width="0" style="46" hidden="1" customWidth="1"/>
    <col min="11787" max="12019" width="9.140625" style="46"/>
    <col min="12020" max="12020" width="5" style="46" customWidth="1"/>
    <col min="12021" max="12021" width="70.85546875" style="46" customWidth="1"/>
    <col min="12022" max="12022" width="5.140625" style="46" customWidth="1"/>
    <col min="12023" max="12023" width="4" style="46" customWidth="1"/>
    <col min="12024" max="12024" width="4.42578125" style="46" customWidth="1"/>
    <col min="12025" max="12025" width="3.85546875" style="46" customWidth="1"/>
    <col min="12026" max="12026" width="5.140625" style="46" customWidth="1"/>
    <col min="12027" max="12027" width="4.28515625" style="46" customWidth="1"/>
    <col min="12028" max="12028" width="5.42578125" style="46" customWidth="1"/>
    <col min="12029" max="12029" width="5" style="46" customWidth="1"/>
    <col min="12030" max="12030" width="17.28515625" style="46" customWidth="1"/>
    <col min="12031" max="12042" width="0" style="46" hidden="1" customWidth="1"/>
    <col min="12043" max="12275" width="9.140625" style="46"/>
    <col min="12276" max="12276" width="5" style="46" customWidth="1"/>
    <col min="12277" max="12277" width="70.85546875" style="46" customWidth="1"/>
    <col min="12278" max="12278" width="5.140625" style="46" customWidth="1"/>
    <col min="12279" max="12279" width="4" style="46" customWidth="1"/>
    <col min="12280" max="12280" width="4.42578125" style="46" customWidth="1"/>
    <col min="12281" max="12281" width="3.85546875" style="46" customWidth="1"/>
    <col min="12282" max="12282" width="5.140625" style="46" customWidth="1"/>
    <col min="12283" max="12283" width="4.28515625" style="46" customWidth="1"/>
    <col min="12284" max="12284" width="5.42578125" style="46" customWidth="1"/>
    <col min="12285" max="12285" width="5" style="46" customWidth="1"/>
    <col min="12286" max="12286" width="17.28515625" style="46" customWidth="1"/>
    <col min="12287" max="12298" width="0" style="46" hidden="1" customWidth="1"/>
    <col min="12299" max="12531" width="9.140625" style="46"/>
    <col min="12532" max="12532" width="5" style="46" customWidth="1"/>
    <col min="12533" max="12533" width="70.85546875" style="46" customWidth="1"/>
    <col min="12534" max="12534" width="5.140625" style="46" customWidth="1"/>
    <col min="12535" max="12535" width="4" style="46" customWidth="1"/>
    <col min="12536" max="12536" width="4.42578125" style="46" customWidth="1"/>
    <col min="12537" max="12537" width="3.85546875" style="46" customWidth="1"/>
    <col min="12538" max="12538" width="5.140625" style="46" customWidth="1"/>
    <col min="12539" max="12539" width="4.28515625" style="46" customWidth="1"/>
    <col min="12540" max="12540" width="5.42578125" style="46" customWidth="1"/>
    <col min="12541" max="12541" width="5" style="46" customWidth="1"/>
    <col min="12542" max="12542" width="17.28515625" style="46" customWidth="1"/>
    <col min="12543" max="12554" width="0" style="46" hidden="1" customWidth="1"/>
    <col min="12555" max="12787" width="9.140625" style="46"/>
    <col min="12788" max="12788" width="5" style="46" customWidth="1"/>
    <col min="12789" max="12789" width="70.85546875" style="46" customWidth="1"/>
    <col min="12790" max="12790" width="5.140625" style="46" customWidth="1"/>
    <col min="12791" max="12791" width="4" style="46" customWidth="1"/>
    <col min="12792" max="12792" width="4.42578125" style="46" customWidth="1"/>
    <col min="12793" max="12793" width="3.85546875" style="46" customWidth="1"/>
    <col min="12794" max="12794" width="5.140625" style="46" customWidth="1"/>
    <col min="12795" max="12795" width="4.28515625" style="46" customWidth="1"/>
    <col min="12796" max="12796" width="5.42578125" style="46" customWidth="1"/>
    <col min="12797" max="12797" width="5" style="46" customWidth="1"/>
    <col min="12798" max="12798" width="17.28515625" style="46" customWidth="1"/>
    <col min="12799" max="12810" width="0" style="46" hidden="1" customWidth="1"/>
    <col min="12811" max="13043" width="9.140625" style="46"/>
    <col min="13044" max="13044" width="5" style="46" customWidth="1"/>
    <col min="13045" max="13045" width="70.85546875" style="46" customWidth="1"/>
    <col min="13046" max="13046" width="5.140625" style="46" customWidth="1"/>
    <col min="13047" max="13047" width="4" style="46" customWidth="1"/>
    <col min="13048" max="13048" width="4.42578125" style="46" customWidth="1"/>
    <col min="13049" max="13049" width="3.85546875" style="46" customWidth="1"/>
    <col min="13050" max="13050" width="5.140625" style="46" customWidth="1"/>
    <col min="13051" max="13051" width="4.28515625" style="46" customWidth="1"/>
    <col min="13052" max="13052" width="5.42578125" style="46" customWidth="1"/>
    <col min="13053" max="13053" width="5" style="46" customWidth="1"/>
    <col min="13054" max="13054" width="17.28515625" style="46" customWidth="1"/>
    <col min="13055" max="13066" width="0" style="46" hidden="1" customWidth="1"/>
    <col min="13067" max="13299" width="9.140625" style="46"/>
    <col min="13300" max="13300" width="5" style="46" customWidth="1"/>
    <col min="13301" max="13301" width="70.85546875" style="46" customWidth="1"/>
    <col min="13302" max="13302" width="5.140625" style="46" customWidth="1"/>
    <col min="13303" max="13303" width="4" style="46" customWidth="1"/>
    <col min="13304" max="13304" width="4.42578125" style="46" customWidth="1"/>
    <col min="13305" max="13305" width="3.85546875" style="46" customWidth="1"/>
    <col min="13306" max="13306" width="5.140625" style="46" customWidth="1"/>
    <col min="13307" max="13307" width="4.28515625" style="46" customWidth="1"/>
    <col min="13308" max="13308" width="5.42578125" style="46" customWidth="1"/>
    <col min="13309" max="13309" width="5" style="46" customWidth="1"/>
    <col min="13310" max="13310" width="17.28515625" style="46" customWidth="1"/>
    <col min="13311" max="13322" width="0" style="46" hidden="1" customWidth="1"/>
    <col min="13323" max="13555" width="9.140625" style="46"/>
    <col min="13556" max="13556" width="5" style="46" customWidth="1"/>
    <col min="13557" max="13557" width="70.85546875" style="46" customWidth="1"/>
    <col min="13558" max="13558" width="5.140625" style="46" customWidth="1"/>
    <col min="13559" max="13559" width="4" style="46" customWidth="1"/>
    <col min="13560" max="13560" width="4.42578125" style="46" customWidth="1"/>
    <col min="13561" max="13561" width="3.85546875" style="46" customWidth="1"/>
    <col min="13562" max="13562" width="5.140625" style="46" customWidth="1"/>
    <col min="13563" max="13563" width="4.28515625" style="46" customWidth="1"/>
    <col min="13564" max="13564" width="5.42578125" style="46" customWidth="1"/>
    <col min="13565" max="13565" width="5" style="46" customWidth="1"/>
    <col min="13566" max="13566" width="17.28515625" style="46" customWidth="1"/>
    <col min="13567" max="13578" width="0" style="46" hidden="1" customWidth="1"/>
    <col min="13579" max="13811" width="9.140625" style="46"/>
    <col min="13812" max="13812" width="5" style="46" customWidth="1"/>
    <col min="13813" max="13813" width="70.85546875" style="46" customWidth="1"/>
    <col min="13814" max="13814" width="5.140625" style="46" customWidth="1"/>
    <col min="13815" max="13815" width="4" style="46" customWidth="1"/>
    <col min="13816" max="13816" width="4.42578125" style="46" customWidth="1"/>
    <col min="13817" max="13817" width="3.85546875" style="46" customWidth="1"/>
    <col min="13818" max="13818" width="5.140625" style="46" customWidth="1"/>
    <col min="13819" max="13819" width="4.28515625" style="46" customWidth="1"/>
    <col min="13820" max="13820" width="5.42578125" style="46" customWidth="1"/>
    <col min="13821" max="13821" width="5" style="46" customWidth="1"/>
    <col min="13822" max="13822" width="17.28515625" style="46" customWidth="1"/>
    <col min="13823" max="13834" width="0" style="46" hidden="1" customWidth="1"/>
    <col min="13835" max="14067" width="9.140625" style="46"/>
    <col min="14068" max="14068" width="5" style="46" customWidth="1"/>
    <col min="14069" max="14069" width="70.85546875" style="46" customWidth="1"/>
    <col min="14070" max="14070" width="5.140625" style="46" customWidth="1"/>
    <col min="14071" max="14071" width="4" style="46" customWidth="1"/>
    <col min="14072" max="14072" width="4.42578125" style="46" customWidth="1"/>
    <col min="14073" max="14073" width="3.85546875" style="46" customWidth="1"/>
    <col min="14074" max="14074" width="5.140625" style="46" customWidth="1"/>
    <col min="14075" max="14075" width="4.28515625" style="46" customWidth="1"/>
    <col min="14076" max="14076" width="5.42578125" style="46" customWidth="1"/>
    <col min="14077" max="14077" width="5" style="46" customWidth="1"/>
    <col min="14078" max="14078" width="17.28515625" style="46" customWidth="1"/>
    <col min="14079" max="14090" width="0" style="46" hidden="1" customWidth="1"/>
    <col min="14091" max="14323" width="9.140625" style="46"/>
    <col min="14324" max="14324" width="5" style="46" customWidth="1"/>
    <col min="14325" max="14325" width="70.85546875" style="46" customWidth="1"/>
    <col min="14326" max="14326" width="5.140625" style="46" customWidth="1"/>
    <col min="14327" max="14327" width="4" style="46" customWidth="1"/>
    <col min="14328" max="14328" width="4.42578125" style="46" customWidth="1"/>
    <col min="14329" max="14329" width="3.85546875" style="46" customWidth="1"/>
    <col min="14330" max="14330" width="5.140625" style="46" customWidth="1"/>
    <col min="14331" max="14331" width="4.28515625" style="46" customWidth="1"/>
    <col min="14332" max="14332" width="5.42578125" style="46" customWidth="1"/>
    <col min="14333" max="14333" width="5" style="46" customWidth="1"/>
    <col min="14334" max="14334" width="17.28515625" style="46" customWidth="1"/>
    <col min="14335" max="14346" width="0" style="46" hidden="1" customWidth="1"/>
    <col min="14347" max="14579" width="9.140625" style="46"/>
    <col min="14580" max="14580" width="5" style="46" customWidth="1"/>
    <col min="14581" max="14581" width="70.85546875" style="46" customWidth="1"/>
    <col min="14582" max="14582" width="5.140625" style="46" customWidth="1"/>
    <col min="14583" max="14583" width="4" style="46" customWidth="1"/>
    <col min="14584" max="14584" width="4.42578125" style="46" customWidth="1"/>
    <col min="14585" max="14585" width="3.85546875" style="46" customWidth="1"/>
    <col min="14586" max="14586" width="5.140625" style="46" customWidth="1"/>
    <col min="14587" max="14587" width="4.28515625" style="46" customWidth="1"/>
    <col min="14588" max="14588" width="5.42578125" style="46" customWidth="1"/>
    <col min="14589" max="14589" width="5" style="46" customWidth="1"/>
    <col min="14590" max="14590" width="17.28515625" style="46" customWidth="1"/>
    <col min="14591" max="14602" width="0" style="46" hidden="1" customWidth="1"/>
    <col min="14603" max="14835" width="9.140625" style="46"/>
    <col min="14836" max="14836" width="5" style="46" customWidth="1"/>
    <col min="14837" max="14837" width="70.85546875" style="46" customWidth="1"/>
    <col min="14838" max="14838" width="5.140625" style="46" customWidth="1"/>
    <col min="14839" max="14839" width="4" style="46" customWidth="1"/>
    <col min="14840" max="14840" width="4.42578125" style="46" customWidth="1"/>
    <col min="14841" max="14841" width="3.85546875" style="46" customWidth="1"/>
    <col min="14842" max="14842" width="5.140625" style="46" customWidth="1"/>
    <col min="14843" max="14843" width="4.28515625" style="46" customWidth="1"/>
    <col min="14844" max="14844" width="5.42578125" style="46" customWidth="1"/>
    <col min="14845" max="14845" width="5" style="46" customWidth="1"/>
    <col min="14846" max="14846" width="17.28515625" style="46" customWidth="1"/>
    <col min="14847" max="14858" width="0" style="46" hidden="1" customWidth="1"/>
    <col min="14859" max="15091" width="9.140625" style="46"/>
    <col min="15092" max="15092" width="5" style="46" customWidth="1"/>
    <col min="15093" max="15093" width="70.85546875" style="46" customWidth="1"/>
    <col min="15094" max="15094" width="5.140625" style="46" customWidth="1"/>
    <col min="15095" max="15095" width="4" style="46" customWidth="1"/>
    <col min="15096" max="15096" width="4.42578125" style="46" customWidth="1"/>
    <col min="15097" max="15097" width="3.85546875" style="46" customWidth="1"/>
    <col min="15098" max="15098" width="5.140625" style="46" customWidth="1"/>
    <col min="15099" max="15099" width="4.28515625" style="46" customWidth="1"/>
    <col min="15100" max="15100" width="5.42578125" style="46" customWidth="1"/>
    <col min="15101" max="15101" width="5" style="46" customWidth="1"/>
    <col min="15102" max="15102" width="17.28515625" style="46" customWidth="1"/>
    <col min="15103" max="15114" width="0" style="46" hidden="1" customWidth="1"/>
    <col min="15115" max="15347" width="9.140625" style="46"/>
    <col min="15348" max="15348" width="5" style="46" customWidth="1"/>
    <col min="15349" max="15349" width="70.85546875" style="46" customWidth="1"/>
    <col min="15350" max="15350" width="5.140625" style="46" customWidth="1"/>
    <col min="15351" max="15351" width="4" style="46" customWidth="1"/>
    <col min="15352" max="15352" width="4.42578125" style="46" customWidth="1"/>
    <col min="15353" max="15353" width="3.85546875" style="46" customWidth="1"/>
    <col min="15354" max="15354" width="5.140625" style="46" customWidth="1"/>
    <col min="15355" max="15355" width="4.28515625" style="46" customWidth="1"/>
    <col min="15356" max="15356" width="5.42578125" style="46" customWidth="1"/>
    <col min="15357" max="15357" width="5" style="46" customWidth="1"/>
    <col min="15358" max="15358" width="17.28515625" style="46" customWidth="1"/>
    <col min="15359" max="15370" width="0" style="46" hidden="1" customWidth="1"/>
    <col min="15371" max="15603" width="9.140625" style="46"/>
    <col min="15604" max="15604" width="5" style="46" customWidth="1"/>
    <col min="15605" max="15605" width="70.85546875" style="46" customWidth="1"/>
    <col min="15606" max="15606" width="5.140625" style="46" customWidth="1"/>
    <col min="15607" max="15607" width="4" style="46" customWidth="1"/>
    <col min="15608" max="15608" width="4.42578125" style="46" customWidth="1"/>
    <col min="15609" max="15609" width="3.85546875" style="46" customWidth="1"/>
    <col min="15610" max="15610" width="5.140625" style="46" customWidth="1"/>
    <col min="15611" max="15611" width="4.28515625" style="46" customWidth="1"/>
    <col min="15612" max="15612" width="5.42578125" style="46" customWidth="1"/>
    <col min="15613" max="15613" width="5" style="46" customWidth="1"/>
    <col min="15614" max="15614" width="17.28515625" style="46" customWidth="1"/>
    <col min="15615" max="15626" width="0" style="46" hidden="1" customWidth="1"/>
    <col min="15627" max="15859" width="9.140625" style="46"/>
    <col min="15860" max="15860" width="5" style="46" customWidth="1"/>
    <col min="15861" max="15861" width="70.85546875" style="46" customWidth="1"/>
    <col min="15862" max="15862" width="5.140625" style="46" customWidth="1"/>
    <col min="15863" max="15863" width="4" style="46" customWidth="1"/>
    <col min="15864" max="15864" width="4.42578125" style="46" customWidth="1"/>
    <col min="15865" max="15865" width="3.85546875" style="46" customWidth="1"/>
    <col min="15866" max="15866" width="5.140625" style="46" customWidth="1"/>
    <col min="15867" max="15867" width="4.28515625" style="46" customWidth="1"/>
    <col min="15868" max="15868" width="5.42578125" style="46" customWidth="1"/>
    <col min="15869" max="15869" width="5" style="46" customWidth="1"/>
    <col min="15870" max="15870" width="17.28515625" style="46" customWidth="1"/>
    <col min="15871" max="15882" width="0" style="46" hidden="1" customWidth="1"/>
    <col min="15883" max="16115" width="9.140625" style="46"/>
    <col min="16116" max="16116" width="5" style="46" customWidth="1"/>
    <col min="16117" max="16117" width="70.85546875" style="46" customWidth="1"/>
    <col min="16118" max="16118" width="5.140625" style="46" customWidth="1"/>
    <col min="16119" max="16119" width="4" style="46" customWidth="1"/>
    <col min="16120" max="16120" width="4.42578125" style="46" customWidth="1"/>
    <col min="16121" max="16121" width="3.85546875" style="46" customWidth="1"/>
    <col min="16122" max="16122" width="5.140625" style="46" customWidth="1"/>
    <col min="16123" max="16123" width="4.28515625" style="46" customWidth="1"/>
    <col min="16124" max="16124" width="5.42578125" style="46" customWidth="1"/>
    <col min="16125" max="16125" width="5" style="46" customWidth="1"/>
    <col min="16126" max="16126" width="17.28515625" style="46" customWidth="1"/>
    <col min="16127" max="16138" width="0" style="46" hidden="1" customWidth="1"/>
    <col min="16139" max="16384" width="9.140625" style="46"/>
  </cols>
  <sheetData>
    <row r="1" spans="1:13" ht="69.75" hidden="1" customHeight="1" x14ac:dyDescent="0.3">
      <c r="A1" s="44"/>
      <c r="B1" s="44"/>
      <c r="C1" s="45"/>
      <c r="D1" s="45"/>
      <c r="E1" s="45"/>
      <c r="F1" s="45"/>
      <c r="G1" s="45"/>
      <c r="H1" s="45"/>
      <c r="I1" s="45"/>
      <c r="J1" s="45"/>
      <c r="K1" s="44"/>
    </row>
    <row r="2" spans="1:13" ht="20.100000000000001" customHeight="1" x14ac:dyDescent="0.3">
      <c r="A2" s="100"/>
      <c r="B2" s="100"/>
      <c r="C2" s="101"/>
      <c r="D2" s="101"/>
      <c r="E2" s="101"/>
      <c r="F2" s="101"/>
      <c r="G2" s="101"/>
      <c r="H2" s="101"/>
      <c r="I2" s="118" t="s">
        <v>205</v>
      </c>
      <c r="J2" s="118"/>
      <c r="K2" s="118"/>
    </row>
    <row r="3" spans="1:13" ht="70.5" hidden="1" customHeight="1" x14ac:dyDescent="0.3">
      <c r="A3" s="100"/>
      <c r="B3" s="100"/>
      <c r="C3" s="101"/>
      <c r="D3" s="101"/>
      <c r="E3" s="101"/>
      <c r="F3" s="101"/>
      <c r="G3" s="101"/>
      <c r="H3" s="101"/>
      <c r="I3" s="118"/>
      <c r="J3" s="118"/>
      <c r="K3" s="118"/>
    </row>
    <row r="4" spans="1:13" ht="26.25" hidden="1" customHeight="1" x14ac:dyDescent="0.3">
      <c r="A4" s="100"/>
      <c r="B4" s="100"/>
      <c r="C4" s="101"/>
      <c r="D4" s="101"/>
      <c r="E4" s="101"/>
      <c r="F4" s="101"/>
      <c r="G4" s="101"/>
      <c r="H4" s="101"/>
      <c r="I4" s="118"/>
      <c r="J4" s="118"/>
      <c r="K4" s="118"/>
    </row>
    <row r="5" spans="1:13" ht="133.5" customHeight="1" x14ac:dyDescent="0.3">
      <c r="A5" s="100"/>
      <c r="B5" s="100"/>
      <c r="C5" s="101"/>
      <c r="D5" s="101"/>
      <c r="E5" s="101"/>
      <c r="F5" s="101"/>
      <c r="G5" s="101"/>
      <c r="H5" s="101"/>
      <c r="I5" s="118"/>
      <c r="J5" s="118"/>
      <c r="K5" s="118"/>
    </row>
    <row r="6" spans="1:13" ht="20.25" customHeight="1" x14ac:dyDescent="0.3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1"/>
    </row>
    <row r="7" spans="1:13" x14ac:dyDescent="0.3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3" x14ac:dyDescent="0.3">
      <c r="A8" s="100"/>
      <c r="B8" s="119" t="s">
        <v>180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3" x14ac:dyDescent="0.3">
      <c r="A9" s="4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3">
      <c r="A10" s="44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9.5" thickBo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x14ac:dyDescent="0.3">
      <c r="A12" s="48"/>
      <c r="B12" s="120" t="s">
        <v>2</v>
      </c>
      <c r="C12" s="123" t="s">
        <v>1</v>
      </c>
      <c r="D12" s="124"/>
      <c r="E12" s="124"/>
      <c r="F12" s="124"/>
      <c r="G12" s="124"/>
      <c r="H12" s="124"/>
      <c r="I12" s="124"/>
      <c r="J12" s="125"/>
      <c r="K12" s="132" t="s">
        <v>137</v>
      </c>
      <c r="L12" s="135" t="s">
        <v>137</v>
      </c>
      <c r="M12" s="138" t="s">
        <v>137</v>
      </c>
    </row>
    <row r="13" spans="1:13" x14ac:dyDescent="0.3">
      <c r="A13" s="49"/>
      <c r="B13" s="121"/>
      <c r="C13" s="126"/>
      <c r="D13" s="127"/>
      <c r="E13" s="127"/>
      <c r="F13" s="127"/>
      <c r="G13" s="127"/>
      <c r="H13" s="127"/>
      <c r="I13" s="127"/>
      <c r="J13" s="128"/>
      <c r="K13" s="133"/>
      <c r="L13" s="136"/>
      <c r="M13" s="139"/>
    </row>
    <row r="14" spans="1:13" ht="1.5" customHeight="1" thickBot="1" x14ac:dyDescent="0.35">
      <c r="A14" s="49"/>
      <c r="B14" s="121"/>
      <c r="C14" s="126"/>
      <c r="D14" s="127"/>
      <c r="E14" s="127"/>
      <c r="F14" s="127"/>
      <c r="G14" s="127"/>
      <c r="H14" s="127"/>
      <c r="I14" s="127"/>
      <c r="J14" s="128"/>
      <c r="K14" s="133"/>
      <c r="L14" s="136"/>
      <c r="M14" s="50" t="s">
        <v>3</v>
      </c>
    </row>
    <row r="15" spans="1:13" ht="19.5" hidden="1" thickBot="1" x14ac:dyDescent="0.35">
      <c r="A15" s="49"/>
      <c r="B15" s="121"/>
      <c r="C15" s="126"/>
      <c r="D15" s="127"/>
      <c r="E15" s="127"/>
      <c r="F15" s="127"/>
      <c r="G15" s="127"/>
      <c r="H15" s="127"/>
      <c r="I15" s="127"/>
      <c r="J15" s="128"/>
      <c r="K15" s="133"/>
      <c r="L15" s="136"/>
      <c r="M15" s="50" t="s">
        <v>4</v>
      </c>
    </row>
    <row r="16" spans="1:13" ht="19.5" hidden="1" thickBot="1" x14ac:dyDescent="0.35">
      <c r="A16" s="49"/>
      <c r="B16" s="122"/>
      <c r="C16" s="129"/>
      <c r="D16" s="130"/>
      <c r="E16" s="130"/>
      <c r="F16" s="130"/>
      <c r="G16" s="130"/>
      <c r="H16" s="130"/>
      <c r="I16" s="130"/>
      <c r="J16" s="131"/>
      <c r="K16" s="134"/>
      <c r="L16" s="137"/>
      <c r="M16" s="50"/>
    </row>
    <row r="17" spans="1:13" x14ac:dyDescent="0.3">
      <c r="A17" s="51">
        <v>1</v>
      </c>
      <c r="B17" s="52">
        <v>2</v>
      </c>
      <c r="C17" s="140">
        <v>3</v>
      </c>
      <c r="D17" s="140"/>
      <c r="E17" s="140"/>
      <c r="F17" s="140"/>
      <c r="G17" s="140"/>
      <c r="H17" s="140"/>
      <c r="I17" s="140"/>
      <c r="J17" s="141"/>
      <c r="K17" s="53">
        <v>4</v>
      </c>
      <c r="L17" s="54">
        <v>5</v>
      </c>
      <c r="M17" s="55">
        <v>6</v>
      </c>
    </row>
    <row r="18" spans="1:13" ht="48" customHeight="1" x14ac:dyDescent="0.3">
      <c r="A18" s="50"/>
      <c r="B18" s="50"/>
      <c r="C18" s="142" t="s">
        <v>110</v>
      </c>
      <c r="D18" s="143" t="s">
        <v>111</v>
      </c>
      <c r="E18" s="143"/>
      <c r="F18" s="143"/>
      <c r="G18" s="143"/>
      <c r="H18" s="143"/>
      <c r="I18" s="143" t="s">
        <v>112</v>
      </c>
      <c r="J18" s="143"/>
      <c r="K18" s="56"/>
      <c r="L18" s="57"/>
      <c r="M18" s="58"/>
    </row>
    <row r="19" spans="1:13" ht="70.5" customHeight="1" x14ac:dyDescent="0.3">
      <c r="A19" s="59"/>
      <c r="B19" s="59"/>
      <c r="C19" s="142"/>
      <c r="D19" s="60" t="s">
        <v>113</v>
      </c>
      <c r="E19" s="60" t="s">
        <v>114</v>
      </c>
      <c r="F19" s="60" t="s">
        <v>115</v>
      </c>
      <c r="G19" s="60" t="s">
        <v>116</v>
      </c>
      <c r="H19" s="112" t="s">
        <v>117</v>
      </c>
      <c r="I19" s="112" t="s">
        <v>118</v>
      </c>
      <c r="J19" s="112" t="s">
        <v>119</v>
      </c>
      <c r="K19" s="62" t="s">
        <v>149</v>
      </c>
      <c r="L19" s="63" t="s">
        <v>154</v>
      </c>
      <c r="M19" s="55" t="s">
        <v>182</v>
      </c>
    </row>
    <row r="20" spans="1:13" x14ac:dyDescent="0.3">
      <c r="A20" s="64" t="s">
        <v>5</v>
      </c>
      <c r="B20" s="7" t="s">
        <v>6</v>
      </c>
      <c r="C20" s="3" t="s">
        <v>7</v>
      </c>
      <c r="D20" s="3">
        <v>1</v>
      </c>
      <c r="E20" s="3" t="s">
        <v>8</v>
      </c>
      <c r="F20" s="3" t="s">
        <v>8</v>
      </c>
      <c r="G20" s="3" t="s">
        <v>7</v>
      </c>
      <c r="H20" s="3" t="s">
        <v>8</v>
      </c>
      <c r="I20" s="3" t="s">
        <v>9</v>
      </c>
      <c r="J20" s="3" t="s">
        <v>7</v>
      </c>
      <c r="K20" s="66">
        <f>K22+K32+K34+K41+K52+K39+K50+K27+K47</f>
        <v>37914.639999999999</v>
      </c>
      <c r="L20" s="66">
        <f t="shared" ref="L20:M20" si="0">L22+L32+L34+L41+L52+L39+L50+L27+L47</f>
        <v>39949.040000000001</v>
      </c>
      <c r="M20" s="66">
        <f t="shared" si="0"/>
        <v>35775</v>
      </c>
    </row>
    <row r="21" spans="1:13" x14ac:dyDescent="0.3">
      <c r="A21" s="64" t="s">
        <v>10</v>
      </c>
      <c r="B21" s="8" t="s">
        <v>11</v>
      </c>
      <c r="C21" s="3" t="s">
        <v>7</v>
      </c>
      <c r="D21" s="3" t="s">
        <v>12</v>
      </c>
      <c r="E21" s="3" t="s">
        <v>13</v>
      </c>
      <c r="F21" s="3" t="s">
        <v>8</v>
      </c>
      <c r="G21" s="3" t="s">
        <v>7</v>
      </c>
      <c r="H21" s="3" t="s">
        <v>8</v>
      </c>
      <c r="I21" s="3" t="s">
        <v>9</v>
      </c>
      <c r="J21" s="3" t="s">
        <v>7</v>
      </c>
      <c r="K21" s="66">
        <f t="shared" ref="K21:M21" si="1">K22</f>
        <v>21775</v>
      </c>
      <c r="L21" s="66">
        <f t="shared" si="1"/>
        <v>23517</v>
      </c>
      <c r="M21" s="66">
        <f t="shared" si="1"/>
        <v>24928</v>
      </c>
    </row>
    <row r="22" spans="1:13" ht="25.5" customHeight="1" x14ac:dyDescent="0.3">
      <c r="A22" s="64"/>
      <c r="B22" s="8" t="s">
        <v>14</v>
      </c>
      <c r="C22" s="3" t="s">
        <v>15</v>
      </c>
      <c r="D22" s="3" t="s">
        <v>12</v>
      </c>
      <c r="E22" s="3" t="s">
        <v>13</v>
      </c>
      <c r="F22" s="3" t="s">
        <v>16</v>
      </c>
      <c r="G22" s="3" t="s">
        <v>7</v>
      </c>
      <c r="H22" s="3" t="s">
        <v>13</v>
      </c>
      <c r="I22" s="3" t="s">
        <v>9</v>
      </c>
      <c r="J22" s="3" t="s">
        <v>17</v>
      </c>
      <c r="K22" s="66">
        <f>K23+K24+K25+K26</f>
        <v>21775</v>
      </c>
      <c r="L22" s="66">
        <f t="shared" ref="L22:M22" si="2">L23+L24+L25+L26</f>
        <v>23517</v>
      </c>
      <c r="M22" s="66">
        <f t="shared" si="2"/>
        <v>24928</v>
      </c>
    </row>
    <row r="23" spans="1:13" ht="72.75" customHeight="1" x14ac:dyDescent="0.3">
      <c r="A23" s="68" t="s">
        <v>18</v>
      </c>
      <c r="B23" s="9" t="s">
        <v>128</v>
      </c>
      <c r="C23" s="10" t="s">
        <v>15</v>
      </c>
      <c r="D23" s="10" t="s">
        <v>12</v>
      </c>
      <c r="E23" s="10" t="s">
        <v>13</v>
      </c>
      <c r="F23" s="10" t="s">
        <v>16</v>
      </c>
      <c r="G23" s="10" t="s">
        <v>19</v>
      </c>
      <c r="H23" s="10" t="s">
        <v>13</v>
      </c>
      <c r="I23" s="10" t="s">
        <v>9</v>
      </c>
      <c r="J23" s="10" t="s">
        <v>17</v>
      </c>
      <c r="K23" s="69">
        <v>21383</v>
      </c>
      <c r="L23" s="70" t="s">
        <v>193</v>
      </c>
      <c r="M23" s="71">
        <v>24480</v>
      </c>
    </row>
    <row r="24" spans="1:13" ht="81.75" customHeight="1" x14ac:dyDescent="0.3">
      <c r="A24" s="68" t="s">
        <v>20</v>
      </c>
      <c r="B24" s="9" t="s">
        <v>21</v>
      </c>
      <c r="C24" s="10" t="s">
        <v>15</v>
      </c>
      <c r="D24" s="10" t="s">
        <v>12</v>
      </c>
      <c r="E24" s="10" t="s">
        <v>13</v>
      </c>
      <c r="F24" s="10" t="s">
        <v>16</v>
      </c>
      <c r="G24" s="10" t="s">
        <v>22</v>
      </c>
      <c r="H24" s="10" t="s">
        <v>13</v>
      </c>
      <c r="I24" s="10" t="s">
        <v>9</v>
      </c>
      <c r="J24" s="10" t="s">
        <v>17</v>
      </c>
      <c r="K24" s="69">
        <v>218</v>
      </c>
      <c r="L24" s="72" t="s">
        <v>194</v>
      </c>
      <c r="M24" s="71">
        <v>249</v>
      </c>
    </row>
    <row r="25" spans="1:13" ht="39.75" customHeight="1" x14ac:dyDescent="0.3">
      <c r="A25" s="68" t="s">
        <v>23</v>
      </c>
      <c r="B25" s="9" t="s">
        <v>24</v>
      </c>
      <c r="C25" s="10" t="s">
        <v>15</v>
      </c>
      <c r="D25" s="10" t="s">
        <v>12</v>
      </c>
      <c r="E25" s="10" t="s">
        <v>13</v>
      </c>
      <c r="F25" s="10" t="s">
        <v>16</v>
      </c>
      <c r="G25" s="10" t="s">
        <v>25</v>
      </c>
      <c r="H25" s="10" t="s">
        <v>13</v>
      </c>
      <c r="I25" s="10" t="s">
        <v>9</v>
      </c>
      <c r="J25" s="10" t="s">
        <v>17</v>
      </c>
      <c r="K25" s="69">
        <v>174</v>
      </c>
      <c r="L25" s="70" t="s">
        <v>195</v>
      </c>
      <c r="M25" s="71">
        <v>199</v>
      </c>
    </row>
    <row r="26" spans="1:13" ht="72" customHeight="1" x14ac:dyDescent="0.3">
      <c r="A26" s="68" t="s">
        <v>26</v>
      </c>
      <c r="B26" s="11" t="s">
        <v>27</v>
      </c>
      <c r="C26" s="10" t="s">
        <v>15</v>
      </c>
      <c r="D26" s="10" t="s">
        <v>12</v>
      </c>
      <c r="E26" s="10" t="s">
        <v>13</v>
      </c>
      <c r="F26" s="10" t="s">
        <v>16</v>
      </c>
      <c r="G26" s="10" t="s">
        <v>28</v>
      </c>
      <c r="H26" s="10" t="s">
        <v>13</v>
      </c>
      <c r="I26" s="10" t="s">
        <v>9</v>
      </c>
      <c r="J26" s="10" t="s">
        <v>17</v>
      </c>
      <c r="K26" s="69">
        <v>0</v>
      </c>
      <c r="L26" s="70" t="s">
        <v>156</v>
      </c>
      <c r="M26" s="71">
        <v>0</v>
      </c>
    </row>
    <row r="27" spans="1:13" ht="21.75" customHeight="1" x14ac:dyDescent="0.3">
      <c r="A27" s="67">
        <v>2</v>
      </c>
      <c r="B27" s="12" t="s">
        <v>29</v>
      </c>
      <c r="C27" s="3" t="s">
        <v>7</v>
      </c>
      <c r="D27" s="3" t="s">
        <v>12</v>
      </c>
      <c r="E27" s="3" t="s">
        <v>30</v>
      </c>
      <c r="F27" s="3" t="s">
        <v>16</v>
      </c>
      <c r="G27" s="3" t="s">
        <v>7</v>
      </c>
      <c r="H27" s="3" t="s">
        <v>13</v>
      </c>
      <c r="I27" s="3" t="s">
        <v>9</v>
      </c>
      <c r="J27" s="3" t="s">
        <v>17</v>
      </c>
      <c r="K27" s="66">
        <f>K28+K29+K30+K31</f>
        <v>5740.6399999999994</v>
      </c>
      <c r="L27" s="73">
        <f t="shared" ref="L27:M27" si="3">L28+L29+L30+L31</f>
        <v>5817.0400000000009</v>
      </c>
      <c r="M27" s="50">
        <f t="shared" si="3"/>
        <v>0</v>
      </c>
    </row>
    <row r="28" spans="1:13" ht="53.25" customHeight="1" x14ac:dyDescent="0.3">
      <c r="A28" s="74" t="s">
        <v>31</v>
      </c>
      <c r="B28" s="9" t="s">
        <v>32</v>
      </c>
      <c r="C28" s="10" t="s">
        <v>33</v>
      </c>
      <c r="D28" s="10" t="s">
        <v>12</v>
      </c>
      <c r="E28" s="10" t="s">
        <v>30</v>
      </c>
      <c r="F28" s="10" t="s">
        <v>16</v>
      </c>
      <c r="G28" s="10" t="s">
        <v>199</v>
      </c>
      <c r="H28" s="10" t="s">
        <v>13</v>
      </c>
      <c r="I28" s="10" t="s">
        <v>9</v>
      </c>
      <c r="J28" s="10" t="s">
        <v>17</v>
      </c>
      <c r="K28" s="69">
        <v>2568.35</v>
      </c>
      <c r="L28" s="70" t="s">
        <v>183</v>
      </c>
      <c r="M28" s="58">
        <v>0</v>
      </c>
    </row>
    <row r="29" spans="1:13" ht="72" customHeight="1" x14ac:dyDescent="0.3">
      <c r="A29" s="74" t="s">
        <v>35</v>
      </c>
      <c r="B29" s="9" t="s">
        <v>167</v>
      </c>
      <c r="C29" s="10" t="s">
        <v>33</v>
      </c>
      <c r="D29" s="10" t="s">
        <v>12</v>
      </c>
      <c r="E29" s="10" t="s">
        <v>30</v>
      </c>
      <c r="F29" s="10" t="s">
        <v>16</v>
      </c>
      <c r="G29" s="10" t="s">
        <v>200</v>
      </c>
      <c r="H29" s="10" t="s">
        <v>13</v>
      </c>
      <c r="I29" s="10" t="s">
        <v>9</v>
      </c>
      <c r="J29" s="10" t="s">
        <v>17</v>
      </c>
      <c r="K29" s="69">
        <v>14.39</v>
      </c>
      <c r="L29" s="70" t="s">
        <v>184</v>
      </c>
      <c r="M29" s="58">
        <v>0</v>
      </c>
    </row>
    <row r="30" spans="1:13" ht="53.25" customHeight="1" x14ac:dyDescent="0.3">
      <c r="A30" s="74" t="s">
        <v>37</v>
      </c>
      <c r="B30" s="9" t="s">
        <v>168</v>
      </c>
      <c r="C30" s="10" t="s">
        <v>33</v>
      </c>
      <c r="D30" s="10" t="s">
        <v>12</v>
      </c>
      <c r="E30" s="10" t="s">
        <v>30</v>
      </c>
      <c r="F30" s="10" t="s">
        <v>16</v>
      </c>
      <c r="G30" s="10" t="s">
        <v>201</v>
      </c>
      <c r="H30" s="10" t="s">
        <v>13</v>
      </c>
      <c r="I30" s="10" t="s">
        <v>9</v>
      </c>
      <c r="J30" s="10" t="s">
        <v>17</v>
      </c>
      <c r="K30" s="69">
        <v>3476.16</v>
      </c>
      <c r="L30" s="70" t="s">
        <v>185</v>
      </c>
      <c r="M30" s="58">
        <v>0</v>
      </c>
    </row>
    <row r="31" spans="1:13" ht="53.25" customHeight="1" x14ac:dyDescent="0.3">
      <c r="A31" s="74" t="s">
        <v>39</v>
      </c>
      <c r="B31" s="9" t="s">
        <v>169</v>
      </c>
      <c r="C31" s="10" t="s">
        <v>33</v>
      </c>
      <c r="D31" s="10" t="s">
        <v>12</v>
      </c>
      <c r="E31" s="10" t="s">
        <v>30</v>
      </c>
      <c r="F31" s="10" t="s">
        <v>16</v>
      </c>
      <c r="G31" s="10" t="s">
        <v>202</v>
      </c>
      <c r="H31" s="10" t="s">
        <v>13</v>
      </c>
      <c r="I31" s="10" t="s">
        <v>9</v>
      </c>
      <c r="J31" s="10" t="s">
        <v>17</v>
      </c>
      <c r="K31" s="69">
        <v>-318.26</v>
      </c>
      <c r="L31" s="70" t="s">
        <v>186</v>
      </c>
      <c r="M31" s="58">
        <v>0</v>
      </c>
    </row>
    <row r="32" spans="1:13" x14ac:dyDescent="0.3">
      <c r="A32" s="64">
        <v>3</v>
      </c>
      <c r="B32" s="8" t="s">
        <v>41</v>
      </c>
      <c r="C32" s="3" t="s">
        <v>7</v>
      </c>
      <c r="D32" s="3" t="s">
        <v>12</v>
      </c>
      <c r="E32" s="3" t="s">
        <v>42</v>
      </c>
      <c r="F32" s="3" t="s">
        <v>8</v>
      </c>
      <c r="G32" s="3" t="s">
        <v>7</v>
      </c>
      <c r="H32" s="3" t="s">
        <v>8</v>
      </c>
      <c r="I32" s="3" t="s">
        <v>9</v>
      </c>
      <c r="J32" s="3" t="s">
        <v>7</v>
      </c>
      <c r="K32" s="66">
        <f t="shared" ref="K32:M32" si="4">K33</f>
        <v>115</v>
      </c>
      <c r="L32" s="75" t="str">
        <f>L33</f>
        <v>125,00</v>
      </c>
      <c r="M32" s="66">
        <f t="shared" si="4"/>
        <v>145</v>
      </c>
    </row>
    <row r="33" spans="1:13" x14ac:dyDescent="0.3">
      <c r="A33" s="68" t="s">
        <v>43</v>
      </c>
      <c r="B33" s="13" t="s">
        <v>44</v>
      </c>
      <c r="C33" s="10" t="s">
        <v>15</v>
      </c>
      <c r="D33" s="10" t="s">
        <v>12</v>
      </c>
      <c r="E33" s="10" t="s">
        <v>42</v>
      </c>
      <c r="F33" s="10" t="s">
        <v>30</v>
      </c>
      <c r="G33" s="10" t="s">
        <v>19</v>
      </c>
      <c r="H33" s="10" t="s">
        <v>13</v>
      </c>
      <c r="I33" s="10" t="s">
        <v>9</v>
      </c>
      <c r="J33" s="10" t="s">
        <v>17</v>
      </c>
      <c r="K33" s="69">
        <v>115</v>
      </c>
      <c r="L33" s="70" t="s">
        <v>192</v>
      </c>
      <c r="M33" s="71">
        <v>145</v>
      </c>
    </row>
    <row r="34" spans="1:13" x14ac:dyDescent="0.3">
      <c r="A34" s="76">
        <v>4</v>
      </c>
      <c r="B34" s="8" t="s">
        <v>45</v>
      </c>
      <c r="C34" s="3" t="s">
        <v>7</v>
      </c>
      <c r="D34" s="3" t="s">
        <v>12</v>
      </c>
      <c r="E34" s="3" t="s">
        <v>46</v>
      </c>
      <c r="F34" s="3" t="s">
        <v>8</v>
      </c>
      <c r="G34" s="3" t="s">
        <v>7</v>
      </c>
      <c r="H34" s="3" t="s">
        <v>8</v>
      </c>
      <c r="I34" s="3" t="s">
        <v>9</v>
      </c>
      <c r="J34" s="3" t="s">
        <v>7</v>
      </c>
      <c r="K34" s="66">
        <f>K35+K36</f>
        <v>6938</v>
      </c>
      <c r="L34" s="77">
        <f t="shared" ref="L34:M34" si="5">L35+L36</f>
        <v>7038</v>
      </c>
      <c r="M34" s="66">
        <f t="shared" si="5"/>
        <v>7141</v>
      </c>
    </row>
    <row r="35" spans="1:13" x14ac:dyDescent="0.3">
      <c r="A35" s="68" t="s">
        <v>47</v>
      </c>
      <c r="B35" s="13" t="s">
        <v>48</v>
      </c>
      <c r="C35" s="10" t="s">
        <v>15</v>
      </c>
      <c r="D35" s="10" t="s">
        <v>12</v>
      </c>
      <c r="E35" s="10" t="s">
        <v>46</v>
      </c>
      <c r="F35" s="10" t="s">
        <v>13</v>
      </c>
      <c r="G35" s="10" t="s">
        <v>25</v>
      </c>
      <c r="H35" s="10" t="s">
        <v>49</v>
      </c>
      <c r="I35" s="10" t="s">
        <v>9</v>
      </c>
      <c r="J35" s="10" t="s">
        <v>17</v>
      </c>
      <c r="K35" s="69">
        <v>3092</v>
      </c>
      <c r="L35" s="70" t="s">
        <v>189</v>
      </c>
      <c r="M35" s="71">
        <v>3217</v>
      </c>
    </row>
    <row r="36" spans="1:13" x14ac:dyDescent="0.3">
      <c r="A36" s="68" t="s">
        <v>50</v>
      </c>
      <c r="B36" s="13" t="s">
        <v>51</v>
      </c>
      <c r="C36" s="10" t="s">
        <v>15</v>
      </c>
      <c r="D36" s="10" t="s">
        <v>12</v>
      </c>
      <c r="E36" s="10" t="s">
        <v>46</v>
      </c>
      <c r="F36" s="10" t="s">
        <v>46</v>
      </c>
      <c r="G36" s="10" t="s">
        <v>7</v>
      </c>
      <c r="H36" s="10" t="s">
        <v>8</v>
      </c>
      <c r="I36" s="10" t="s">
        <v>9</v>
      </c>
      <c r="J36" s="10" t="s">
        <v>7</v>
      </c>
      <c r="K36" s="69">
        <f>K37+K38</f>
        <v>3846</v>
      </c>
      <c r="L36" s="78">
        <f t="shared" ref="L36:M36" si="6">L37+L38</f>
        <v>3884</v>
      </c>
      <c r="M36" s="69">
        <f t="shared" si="6"/>
        <v>3924</v>
      </c>
    </row>
    <row r="37" spans="1:13" ht="42" customHeight="1" x14ac:dyDescent="0.3">
      <c r="A37" s="68" t="s">
        <v>152</v>
      </c>
      <c r="B37" s="5" t="s">
        <v>52</v>
      </c>
      <c r="C37" s="10" t="s">
        <v>15</v>
      </c>
      <c r="D37" s="10" t="s">
        <v>12</v>
      </c>
      <c r="E37" s="10" t="s">
        <v>46</v>
      </c>
      <c r="F37" s="10" t="s">
        <v>46</v>
      </c>
      <c r="G37" s="10" t="s">
        <v>53</v>
      </c>
      <c r="H37" s="10" t="s">
        <v>49</v>
      </c>
      <c r="I37" s="10" t="s">
        <v>9</v>
      </c>
      <c r="J37" s="10" t="s">
        <v>17</v>
      </c>
      <c r="K37" s="69">
        <v>1920</v>
      </c>
      <c r="L37" s="70" t="s">
        <v>187</v>
      </c>
      <c r="M37" s="71">
        <v>1959</v>
      </c>
    </row>
    <row r="38" spans="1:13" ht="39.75" customHeight="1" x14ac:dyDescent="0.3">
      <c r="A38" s="68" t="s">
        <v>153</v>
      </c>
      <c r="B38" s="14" t="s">
        <v>54</v>
      </c>
      <c r="C38" s="10" t="s">
        <v>15</v>
      </c>
      <c r="D38" s="10" t="s">
        <v>12</v>
      </c>
      <c r="E38" s="10" t="s">
        <v>46</v>
      </c>
      <c r="F38" s="10" t="s">
        <v>46</v>
      </c>
      <c r="G38" s="10" t="s">
        <v>55</v>
      </c>
      <c r="H38" s="10" t="s">
        <v>49</v>
      </c>
      <c r="I38" s="10" t="s">
        <v>9</v>
      </c>
      <c r="J38" s="10" t="s">
        <v>17</v>
      </c>
      <c r="K38" s="69">
        <v>1926</v>
      </c>
      <c r="L38" s="70" t="s">
        <v>188</v>
      </c>
      <c r="M38" s="71">
        <v>1965</v>
      </c>
    </row>
    <row r="39" spans="1:13" ht="18" customHeight="1" x14ac:dyDescent="0.3">
      <c r="A39" s="79">
        <v>5</v>
      </c>
      <c r="B39" s="15" t="s">
        <v>56</v>
      </c>
      <c r="C39" s="3" t="s">
        <v>7</v>
      </c>
      <c r="D39" s="3" t="s">
        <v>12</v>
      </c>
      <c r="E39" s="3" t="s">
        <v>57</v>
      </c>
      <c r="F39" s="3" t="s">
        <v>8</v>
      </c>
      <c r="G39" s="3" t="s">
        <v>7</v>
      </c>
      <c r="H39" s="3" t="s">
        <v>8</v>
      </c>
      <c r="I39" s="3" t="s">
        <v>9</v>
      </c>
      <c r="J39" s="3" t="s">
        <v>7</v>
      </c>
      <c r="K39" s="66">
        <f>K40</f>
        <v>157</v>
      </c>
      <c r="L39" s="66" t="str">
        <f t="shared" ref="L39:M39" si="7">L40</f>
        <v>160,00</v>
      </c>
      <c r="M39" s="66">
        <f t="shared" si="7"/>
        <v>162</v>
      </c>
    </row>
    <row r="40" spans="1:13" ht="63" customHeight="1" x14ac:dyDescent="0.3">
      <c r="A40" s="68" t="s">
        <v>60</v>
      </c>
      <c r="B40" s="43" t="s">
        <v>163</v>
      </c>
      <c r="C40" s="10" t="s">
        <v>127</v>
      </c>
      <c r="D40" s="10" t="s">
        <v>12</v>
      </c>
      <c r="E40" s="10" t="s">
        <v>57</v>
      </c>
      <c r="F40" s="10" t="s">
        <v>101</v>
      </c>
      <c r="G40" s="10" t="s">
        <v>161</v>
      </c>
      <c r="H40" s="10" t="s">
        <v>13</v>
      </c>
      <c r="I40" s="10" t="s">
        <v>9</v>
      </c>
      <c r="J40" s="10" t="s">
        <v>17</v>
      </c>
      <c r="K40" s="69">
        <v>157</v>
      </c>
      <c r="L40" s="70" t="s">
        <v>162</v>
      </c>
      <c r="M40" s="71">
        <v>162</v>
      </c>
    </row>
    <row r="41" spans="1:13" ht="33" customHeight="1" x14ac:dyDescent="0.3">
      <c r="A41" s="64" t="s">
        <v>157</v>
      </c>
      <c r="B41" s="16" t="s">
        <v>58</v>
      </c>
      <c r="C41" s="3" t="s">
        <v>7</v>
      </c>
      <c r="D41" s="3" t="s">
        <v>12</v>
      </c>
      <c r="E41" s="3" t="s">
        <v>59</v>
      </c>
      <c r="F41" s="3" t="s">
        <v>8</v>
      </c>
      <c r="G41" s="3" t="s">
        <v>7</v>
      </c>
      <c r="H41" s="3" t="s">
        <v>8</v>
      </c>
      <c r="I41" s="3" t="s">
        <v>9</v>
      </c>
      <c r="J41" s="3" t="s">
        <v>7</v>
      </c>
      <c r="K41" s="66">
        <f>K43+K44+K45+K46</f>
        <v>2834</v>
      </c>
      <c r="L41" s="77">
        <f t="shared" ref="L41:M41" si="8">L43+L44+L45+L46</f>
        <v>2927</v>
      </c>
      <c r="M41" s="66">
        <f t="shared" si="8"/>
        <v>3024</v>
      </c>
    </row>
    <row r="42" spans="1:13" ht="1.5" hidden="1" customHeight="1" x14ac:dyDescent="0.3">
      <c r="A42" s="80" t="s">
        <v>60</v>
      </c>
      <c r="B42" s="17" t="s">
        <v>61</v>
      </c>
      <c r="C42" s="18" t="s">
        <v>7</v>
      </c>
      <c r="D42" s="18">
        <v>1</v>
      </c>
      <c r="E42" s="18">
        <v>11</v>
      </c>
      <c r="F42" s="18" t="s">
        <v>42</v>
      </c>
      <c r="G42" s="18" t="s">
        <v>7</v>
      </c>
      <c r="H42" s="18" t="s">
        <v>8</v>
      </c>
      <c r="I42" s="18" t="s">
        <v>9</v>
      </c>
      <c r="J42" s="18" t="s">
        <v>62</v>
      </c>
      <c r="K42" s="81">
        <f>K43</f>
        <v>980</v>
      </c>
      <c r="L42" s="82"/>
      <c r="M42" s="71"/>
    </row>
    <row r="43" spans="1:13" ht="62.25" customHeight="1" x14ac:dyDescent="0.3">
      <c r="A43" s="68" t="s">
        <v>84</v>
      </c>
      <c r="B43" s="5" t="s">
        <v>63</v>
      </c>
      <c r="C43" s="1" t="s">
        <v>64</v>
      </c>
      <c r="D43" s="10" t="s">
        <v>12</v>
      </c>
      <c r="E43" s="10" t="s">
        <v>59</v>
      </c>
      <c r="F43" s="10" t="s">
        <v>42</v>
      </c>
      <c r="G43" s="1" t="s">
        <v>65</v>
      </c>
      <c r="H43" s="1" t="s">
        <v>49</v>
      </c>
      <c r="I43" s="10" t="s">
        <v>9</v>
      </c>
      <c r="J43" s="10" t="s">
        <v>62</v>
      </c>
      <c r="K43" s="69">
        <v>980</v>
      </c>
      <c r="L43" s="83">
        <v>980</v>
      </c>
      <c r="M43" s="71">
        <v>980</v>
      </c>
    </row>
    <row r="44" spans="1:13" ht="64.5" hidden="1" customHeight="1" x14ac:dyDescent="0.3">
      <c r="A44" s="68" t="s">
        <v>66</v>
      </c>
      <c r="B44" s="5" t="s">
        <v>67</v>
      </c>
      <c r="C44" s="1" t="s">
        <v>68</v>
      </c>
      <c r="D44" s="1" t="s">
        <v>12</v>
      </c>
      <c r="E44" s="1" t="s">
        <v>59</v>
      </c>
      <c r="F44" s="1" t="s">
        <v>42</v>
      </c>
      <c r="G44" s="1" t="s">
        <v>69</v>
      </c>
      <c r="H44" s="1" t="s">
        <v>49</v>
      </c>
      <c r="I44" s="1" t="s">
        <v>9</v>
      </c>
      <c r="J44" s="1" t="s">
        <v>62</v>
      </c>
      <c r="K44" s="69"/>
      <c r="L44" s="82"/>
      <c r="M44" s="71"/>
    </row>
    <row r="45" spans="1:13" ht="32.25" hidden="1" customHeight="1" x14ac:dyDescent="0.3">
      <c r="A45" s="68" t="s">
        <v>105</v>
      </c>
      <c r="B45" s="19" t="s">
        <v>70</v>
      </c>
      <c r="C45" s="2" t="s">
        <v>127</v>
      </c>
      <c r="D45" s="2" t="s">
        <v>12</v>
      </c>
      <c r="E45" s="2" t="s">
        <v>59</v>
      </c>
      <c r="F45" s="2" t="s">
        <v>42</v>
      </c>
      <c r="G45" s="2" t="s">
        <v>71</v>
      </c>
      <c r="H45" s="2" t="s">
        <v>49</v>
      </c>
      <c r="I45" s="2" t="s">
        <v>9</v>
      </c>
      <c r="J45" s="2" t="s">
        <v>62</v>
      </c>
      <c r="K45" s="84"/>
      <c r="L45" s="85"/>
      <c r="M45" s="71"/>
    </row>
    <row r="46" spans="1:13" ht="63" customHeight="1" x14ac:dyDescent="0.3">
      <c r="A46" s="68" t="s">
        <v>158</v>
      </c>
      <c r="B46" s="20" t="s">
        <v>72</v>
      </c>
      <c r="C46" s="2" t="s">
        <v>127</v>
      </c>
      <c r="D46" s="2" t="s">
        <v>12</v>
      </c>
      <c r="E46" s="2" t="s">
        <v>59</v>
      </c>
      <c r="F46" s="2" t="s">
        <v>73</v>
      </c>
      <c r="G46" s="2" t="s">
        <v>74</v>
      </c>
      <c r="H46" s="2" t="s">
        <v>49</v>
      </c>
      <c r="I46" s="2" t="s">
        <v>9</v>
      </c>
      <c r="J46" s="2" t="s">
        <v>62</v>
      </c>
      <c r="K46" s="84">
        <v>1854</v>
      </c>
      <c r="L46" s="85">
        <v>1947</v>
      </c>
      <c r="M46" s="71">
        <v>2044</v>
      </c>
    </row>
    <row r="47" spans="1:13" ht="37.5" hidden="1" customHeight="1" x14ac:dyDescent="0.3">
      <c r="A47" s="68" t="s">
        <v>159</v>
      </c>
      <c r="B47" s="21" t="s">
        <v>75</v>
      </c>
      <c r="C47" s="22" t="s">
        <v>7</v>
      </c>
      <c r="D47" s="22" t="s">
        <v>12</v>
      </c>
      <c r="E47" s="22" t="s">
        <v>49</v>
      </c>
      <c r="F47" s="22" t="s">
        <v>8</v>
      </c>
      <c r="G47" s="22" t="s">
        <v>8</v>
      </c>
      <c r="H47" s="22" t="s">
        <v>8</v>
      </c>
      <c r="I47" s="22" t="s">
        <v>9</v>
      </c>
      <c r="J47" s="22" t="s">
        <v>76</v>
      </c>
      <c r="K47" s="84">
        <f>K49</f>
        <v>0</v>
      </c>
      <c r="L47" s="84" t="str">
        <f t="shared" ref="L47:M47" si="9">L49</f>
        <v>0</v>
      </c>
      <c r="M47" s="84">
        <f t="shared" si="9"/>
        <v>0</v>
      </c>
    </row>
    <row r="48" spans="1:13" ht="36" hidden="1" customHeight="1" x14ac:dyDescent="0.3">
      <c r="A48" s="68"/>
      <c r="B48" s="19" t="s">
        <v>77</v>
      </c>
      <c r="C48" s="2" t="s">
        <v>7</v>
      </c>
      <c r="D48" s="2" t="s">
        <v>12</v>
      </c>
      <c r="E48" s="2" t="s">
        <v>49</v>
      </c>
      <c r="F48" s="2" t="s">
        <v>16</v>
      </c>
      <c r="G48" s="2" t="s">
        <v>78</v>
      </c>
      <c r="H48" s="2" t="s">
        <v>49</v>
      </c>
      <c r="I48" s="2" t="s">
        <v>9</v>
      </c>
      <c r="J48" s="2" t="s">
        <v>76</v>
      </c>
      <c r="K48" s="84">
        <v>0</v>
      </c>
      <c r="L48" s="86"/>
      <c r="M48" s="58"/>
    </row>
    <row r="49" spans="1:13" ht="31.5" hidden="1" customHeight="1" x14ac:dyDescent="0.3">
      <c r="A49" s="68" t="s">
        <v>160</v>
      </c>
      <c r="B49" s="20" t="s">
        <v>79</v>
      </c>
      <c r="C49" s="2" t="s">
        <v>127</v>
      </c>
      <c r="D49" s="2" t="s">
        <v>12</v>
      </c>
      <c r="E49" s="2" t="s">
        <v>49</v>
      </c>
      <c r="F49" s="2" t="s">
        <v>16</v>
      </c>
      <c r="G49" s="2" t="s">
        <v>174</v>
      </c>
      <c r="H49" s="2" t="s">
        <v>49</v>
      </c>
      <c r="I49" s="2" t="s">
        <v>9</v>
      </c>
      <c r="J49" s="2" t="s">
        <v>76</v>
      </c>
      <c r="K49" s="84">
        <v>0</v>
      </c>
      <c r="L49" s="86" t="s">
        <v>108</v>
      </c>
      <c r="M49" s="58">
        <v>0</v>
      </c>
    </row>
    <row r="50" spans="1:13" ht="20.25" hidden="1" customHeight="1" x14ac:dyDescent="0.3">
      <c r="A50" s="76" t="s">
        <v>80</v>
      </c>
      <c r="B50" s="23" t="s">
        <v>81</v>
      </c>
      <c r="C50" s="22" t="s">
        <v>7</v>
      </c>
      <c r="D50" s="22" t="s">
        <v>12</v>
      </c>
      <c r="E50" s="22" t="s">
        <v>82</v>
      </c>
      <c r="F50" s="22" t="s">
        <v>8</v>
      </c>
      <c r="G50" s="22" t="s">
        <v>8</v>
      </c>
      <c r="H50" s="22" t="s">
        <v>8</v>
      </c>
      <c r="I50" s="22" t="s">
        <v>9</v>
      </c>
      <c r="J50" s="22" t="s">
        <v>83</v>
      </c>
      <c r="K50" s="87">
        <f>K51</f>
        <v>0</v>
      </c>
      <c r="L50" s="88" t="str">
        <f t="shared" ref="L50:M50" si="10">L51</f>
        <v>0</v>
      </c>
      <c r="M50" s="89">
        <f t="shared" si="10"/>
        <v>0</v>
      </c>
    </row>
    <row r="51" spans="1:13" ht="132.75" hidden="1" customHeight="1" x14ac:dyDescent="0.3">
      <c r="A51" s="68" t="s">
        <v>84</v>
      </c>
      <c r="B51" s="42" t="s">
        <v>142</v>
      </c>
      <c r="C51" s="24" t="s">
        <v>127</v>
      </c>
      <c r="D51" s="24" t="s">
        <v>12</v>
      </c>
      <c r="E51" s="24" t="s">
        <v>82</v>
      </c>
      <c r="F51" s="24" t="s">
        <v>143</v>
      </c>
      <c r="G51" s="24" t="s">
        <v>144</v>
      </c>
      <c r="H51" s="24" t="s">
        <v>49</v>
      </c>
      <c r="I51" s="24" t="s">
        <v>9</v>
      </c>
      <c r="J51" s="24" t="s">
        <v>83</v>
      </c>
      <c r="K51" s="84">
        <v>0</v>
      </c>
      <c r="L51" s="86" t="s">
        <v>108</v>
      </c>
      <c r="M51" s="58">
        <v>0</v>
      </c>
    </row>
    <row r="52" spans="1:13" ht="23.25" customHeight="1" x14ac:dyDescent="0.3">
      <c r="A52" s="76" t="s">
        <v>159</v>
      </c>
      <c r="B52" s="25" t="s">
        <v>85</v>
      </c>
      <c r="C52" s="3" t="s">
        <v>7</v>
      </c>
      <c r="D52" s="3" t="s">
        <v>12</v>
      </c>
      <c r="E52" s="3" t="s">
        <v>86</v>
      </c>
      <c r="F52" s="3" t="s">
        <v>8</v>
      </c>
      <c r="G52" s="3" t="s">
        <v>7</v>
      </c>
      <c r="H52" s="26" t="s">
        <v>49</v>
      </c>
      <c r="I52" s="3" t="s">
        <v>9</v>
      </c>
      <c r="J52" s="3" t="s">
        <v>7</v>
      </c>
      <c r="K52" s="66">
        <f>K53+K54</f>
        <v>355</v>
      </c>
      <c r="L52" s="77">
        <f t="shared" ref="L52:M52" si="11">L53+L54</f>
        <v>365</v>
      </c>
      <c r="M52" s="66">
        <f t="shared" si="11"/>
        <v>375</v>
      </c>
    </row>
    <row r="53" spans="1:13" ht="35.25" customHeight="1" x14ac:dyDescent="0.3">
      <c r="A53" s="68" t="s">
        <v>160</v>
      </c>
      <c r="B53" s="27" t="s">
        <v>87</v>
      </c>
      <c r="C53" s="10" t="s">
        <v>64</v>
      </c>
      <c r="D53" s="10" t="s">
        <v>12</v>
      </c>
      <c r="E53" s="10" t="s">
        <v>86</v>
      </c>
      <c r="F53" s="10" t="s">
        <v>46</v>
      </c>
      <c r="G53" s="10" t="s">
        <v>65</v>
      </c>
      <c r="H53" s="10" t="s">
        <v>49</v>
      </c>
      <c r="I53" s="10" t="s">
        <v>9</v>
      </c>
      <c r="J53" s="10" t="s">
        <v>88</v>
      </c>
      <c r="K53" s="69">
        <v>105</v>
      </c>
      <c r="L53" s="82">
        <v>115</v>
      </c>
      <c r="M53" s="71">
        <v>125</v>
      </c>
    </row>
    <row r="54" spans="1:13" ht="51" customHeight="1" x14ac:dyDescent="0.3">
      <c r="A54" s="68" t="s">
        <v>196</v>
      </c>
      <c r="B54" s="28" t="s">
        <v>164</v>
      </c>
      <c r="C54" s="10" t="s">
        <v>127</v>
      </c>
      <c r="D54" s="10" t="s">
        <v>12</v>
      </c>
      <c r="E54" s="10" t="s">
        <v>86</v>
      </c>
      <c r="F54" s="10" t="s">
        <v>46</v>
      </c>
      <c r="G54" s="10" t="s">
        <v>165</v>
      </c>
      <c r="H54" s="10" t="s">
        <v>49</v>
      </c>
      <c r="I54" s="10" t="s">
        <v>9</v>
      </c>
      <c r="J54" s="10" t="s">
        <v>88</v>
      </c>
      <c r="K54" s="69">
        <v>250</v>
      </c>
      <c r="L54" s="82">
        <v>250</v>
      </c>
      <c r="M54" s="71">
        <v>250</v>
      </c>
    </row>
    <row r="55" spans="1:13" x14ac:dyDescent="0.3">
      <c r="A55" s="76" t="s">
        <v>89</v>
      </c>
      <c r="B55" s="29" t="s">
        <v>90</v>
      </c>
      <c r="C55" s="3" t="s">
        <v>7</v>
      </c>
      <c r="D55" s="3" t="s">
        <v>91</v>
      </c>
      <c r="E55" s="3" t="s">
        <v>8</v>
      </c>
      <c r="F55" s="3" t="s">
        <v>8</v>
      </c>
      <c r="G55" s="3" t="s">
        <v>7</v>
      </c>
      <c r="H55" s="3" t="s">
        <v>8</v>
      </c>
      <c r="I55" s="3" t="s">
        <v>9</v>
      </c>
      <c r="J55" s="3" t="s">
        <v>7</v>
      </c>
      <c r="K55" s="66">
        <f>K56+K78</f>
        <v>13436.220000000001</v>
      </c>
      <c r="L55" s="66">
        <f t="shared" ref="L55:M55" si="12">L56+L78</f>
        <v>2168.3739999999998</v>
      </c>
      <c r="M55" s="66">
        <f t="shared" si="12"/>
        <v>47</v>
      </c>
    </row>
    <row r="56" spans="1:13" x14ac:dyDescent="0.3">
      <c r="A56" s="90"/>
      <c r="B56" s="8" t="s">
        <v>92</v>
      </c>
      <c r="C56" s="3" t="s">
        <v>7</v>
      </c>
      <c r="D56" s="3" t="s">
        <v>91</v>
      </c>
      <c r="E56" s="3" t="s">
        <v>16</v>
      </c>
      <c r="F56" s="3" t="s">
        <v>8</v>
      </c>
      <c r="G56" s="3" t="s">
        <v>7</v>
      </c>
      <c r="H56" s="3" t="s">
        <v>8</v>
      </c>
      <c r="I56" s="3" t="s">
        <v>9</v>
      </c>
      <c r="J56" s="3" t="s">
        <v>7</v>
      </c>
      <c r="K56" s="66">
        <f>K57+K62+K71</f>
        <v>13436.220000000001</v>
      </c>
      <c r="L56" s="66">
        <f>L57+L62+L71</f>
        <v>2168.3739999999998</v>
      </c>
      <c r="M56" s="66">
        <f>M57+M62+M71</f>
        <v>47</v>
      </c>
    </row>
    <row r="57" spans="1:13" x14ac:dyDescent="0.3">
      <c r="A57" s="76" t="s">
        <v>10</v>
      </c>
      <c r="B57" s="8" t="s">
        <v>93</v>
      </c>
      <c r="C57" s="3" t="s">
        <v>7</v>
      </c>
      <c r="D57" s="3" t="s">
        <v>91</v>
      </c>
      <c r="E57" s="3" t="s">
        <v>16</v>
      </c>
      <c r="F57" s="3" t="s">
        <v>13</v>
      </c>
      <c r="G57" s="3" t="s">
        <v>7</v>
      </c>
      <c r="H57" s="3" t="s">
        <v>8</v>
      </c>
      <c r="I57" s="3" t="s">
        <v>9</v>
      </c>
      <c r="J57" s="3" t="s">
        <v>109</v>
      </c>
      <c r="K57" s="66">
        <f>K58</f>
        <v>119</v>
      </c>
      <c r="L57" s="66">
        <f>L58</f>
        <v>55</v>
      </c>
      <c r="M57" s="66">
        <f t="shared" ref="M57" si="13">M58</f>
        <v>47</v>
      </c>
    </row>
    <row r="58" spans="1:13" ht="24.75" customHeight="1" x14ac:dyDescent="0.3">
      <c r="A58" s="68" t="s">
        <v>20</v>
      </c>
      <c r="B58" s="5" t="s">
        <v>94</v>
      </c>
      <c r="C58" s="1" t="s">
        <v>127</v>
      </c>
      <c r="D58" s="10" t="s">
        <v>91</v>
      </c>
      <c r="E58" s="10" t="s">
        <v>16</v>
      </c>
      <c r="F58" s="10" t="s">
        <v>132</v>
      </c>
      <c r="G58" s="10" t="s">
        <v>95</v>
      </c>
      <c r="H58" s="1" t="s">
        <v>49</v>
      </c>
      <c r="I58" s="10" t="s">
        <v>9</v>
      </c>
      <c r="J58" s="10" t="s">
        <v>109</v>
      </c>
      <c r="K58" s="84">
        <v>119</v>
      </c>
      <c r="L58" s="85">
        <v>55</v>
      </c>
      <c r="M58" s="103">
        <v>47</v>
      </c>
    </row>
    <row r="59" spans="1:13" hidden="1" x14ac:dyDescent="0.3">
      <c r="A59" s="76" t="s">
        <v>12</v>
      </c>
      <c r="B59" s="8" t="s">
        <v>96</v>
      </c>
      <c r="C59" s="3" t="s">
        <v>7</v>
      </c>
      <c r="D59" s="3" t="s">
        <v>91</v>
      </c>
      <c r="E59" s="3" t="s">
        <v>16</v>
      </c>
      <c r="F59" s="3" t="s">
        <v>122</v>
      </c>
      <c r="G59" s="3" t="s">
        <v>7</v>
      </c>
      <c r="H59" s="3" t="s">
        <v>8</v>
      </c>
      <c r="I59" s="3" t="s">
        <v>9</v>
      </c>
      <c r="J59" s="3" t="s">
        <v>109</v>
      </c>
      <c r="K59" s="87">
        <f>K60+K61</f>
        <v>0</v>
      </c>
      <c r="L59" s="104">
        <f t="shared" ref="L59:M59" si="14">L60+L61</f>
        <v>0</v>
      </c>
      <c r="M59" s="105">
        <f t="shared" si="14"/>
        <v>0</v>
      </c>
    </row>
    <row r="60" spans="1:13" hidden="1" x14ac:dyDescent="0.3">
      <c r="A60" s="68" t="s">
        <v>18</v>
      </c>
      <c r="B60" s="5" t="s">
        <v>97</v>
      </c>
      <c r="C60" s="1" t="s">
        <v>127</v>
      </c>
      <c r="D60" s="1" t="s">
        <v>91</v>
      </c>
      <c r="E60" s="1" t="s">
        <v>16</v>
      </c>
      <c r="F60" s="1" t="s">
        <v>120</v>
      </c>
      <c r="G60" s="1" t="s">
        <v>121</v>
      </c>
      <c r="H60" s="1" t="s">
        <v>49</v>
      </c>
      <c r="I60" s="1" t="s">
        <v>9</v>
      </c>
      <c r="J60" s="1" t="s">
        <v>109</v>
      </c>
      <c r="K60" s="103">
        <v>0</v>
      </c>
      <c r="L60" s="86"/>
      <c r="M60" s="106"/>
    </row>
    <row r="61" spans="1:13" ht="54" hidden="1" customHeight="1" x14ac:dyDescent="0.3">
      <c r="A61" s="91" t="s">
        <v>20</v>
      </c>
      <c r="B61" s="5" t="s">
        <v>98</v>
      </c>
      <c r="C61" s="30" t="s">
        <v>127</v>
      </c>
      <c r="D61" s="4" t="s">
        <v>91</v>
      </c>
      <c r="E61" s="4" t="s">
        <v>16</v>
      </c>
      <c r="F61" s="4" t="s">
        <v>122</v>
      </c>
      <c r="G61" s="4" t="s">
        <v>99</v>
      </c>
      <c r="H61" s="4" t="s">
        <v>49</v>
      </c>
      <c r="I61" s="4" t="s">
        <v>9</v>
      </c>
      <c r="J61" s="4" t="s">
        <v>109</v>
      </c>
      <c r="K61" s="107" t="s">
        <v>108</v>
      </c>
      <c r="L61" s="86"/>
      <c r="M61" s="106"/>
    </row>
    <row r="62" spans="1:13" ht="19.5" customHeight="1" x14ac:dyDescent="0.3">
      <c r="A62" s="68" t="s">
        <v>91</v>
      </c>
      <c r="B62" s="15" t="s">
        <v>100</v>
      </c>
      <c r="C62" s="31" t="s">
        <v>7</v>
      </c>
      <c r="D62" s="31" t="s">
        <v>91</v>
      </c>
      <c r="E62" s="31" t="s">
        <v>16</v>
      </c>
      <c r="F62" s="31" t="s">
        <v>124</v>
      </c>
      <c r="G62" s="31" t="s">
        <v>7</v>
      </c>
      <c r="H62" s="31" t="s">
        <v>49</v>
      </c>
      <c r="I62" s="31" t="s">
        <v>9</v>
      </c>
      <c r="J62" s="31" t="s">
        <v>109</v>
      </c>
      <c r="K62" s="87">
        <f>K64+K65+K66+K67+K68+K69+K63+K70</f>
        <v>5056.5200000000004</v>
      </c>
      <c r="L62" s="87">
        <f t="shared" ref="L62:M62" si="15">L64+L65+L66+L67+L68+L69+L63</f>
        <v>2113.3739999999998</v>
      </c>
      <c r="M62" s="87">
        <f t="shared" si="15"/>
        <v>0</v>
      </c>
    </row>
    <row r="63" spans="1:13" ht="72.75" customHeight="1" x14ac:dyDescent="0.3">
      <c r="A63" s="68" t="s">
        <v>31</v>
      </c>
      <c r="B63" s="19" t="s">
        <v>133</v>
      </c>
      <c r="C63" s="36" t="s">
        <v>127</v>
      </c>
      <c r="D63" s="36" t="s">
        <v>91</v>
      </c>
      <c r="E63" s="36" t="s">
        <v>16</v>
      </c>
      <c r="F63" s="36" t="s">
        <v>124</v>
      </c>
      <c r="G63" s="36" t="s">
        <v>131</v>
      </c>
      <c r="H63" s="36" t="s">
        <v>49</v>
      </c>
      <c r="I63" s="36" t="s">
        <v>9</v>
      </c>
      <c r="J63" s="36" t="s">
        <v>109</v>
      </c>
      <c r="K63" s="108">
        <v>28</v>
      </c>
      <c r="L63" s="86" t="s">
        <v>108</v>
      </c>
      <c r="M63" s="106">
        <v>0</v>
      </c>
    </row>
    <row r="64" spans="1:13" ht="63.75" customHeight="1" x14ac:dyDescent="0.3">
      <c r="A64" s="68" t="s">
        <v>35</v>
      </c>
      <c r="B64" s="19" t="s">
        <v>134</v>
      </c>
      <c r="C64" s="37" t="s">
        <v>127</v>
      </c>
      <c r="D64" s="37" t="s">
        <v>91</v>
      </c>
      <c r="E64" s="37" t="s">
        <v>16</v>
      </c>
      <c r="F64" s="37" t="s">
        <v>124</v>
      </c>
      <c r="G64" s="37" t="s">
        <v>130</v>
      </c>
      <c r="H64" s="37" t="s">
        <v>49</v>
      </c>
      <c r="I64" s="37" t="s">
        <v>9</v>
      </c>
      <c r="J64" s="37" t="s">
        <v>109</v>
      </c>
      <c r="K64" s="109">
        <v>2772</v>
      </c>
      <c r="L64" s="86" t="s">
        <v>108</v>
      </c>
      <c r="M64" s="106">
        <v>0</v>
      </c>
    </row>
    <row r="65" spans="1:13" ht="64.5" hidden="1" customHeight="1" x14ac:dyDescent="0.3">
      <c r="A65" s="68" t="s">
        <v>37</v>
      </c>
      <c r="B65" s="19" t="s">
        <v>135</v>
      </c>
      <c r="C65" s="6" t="s">
        <v>127</v>
      </c>
      <c r="D65" s="6" t="s">
        <v>91</v>
      </c>
      <c r="E65" s="6" t="s">
        <v>16</v>
      </c>
      <c r="F65" s="6" t="s">
        <v>123</v>
      </c>
      <c r="G65" s="6" t="s">
        <v>78</v>
      </c>
      <c r="H65" s="6" t="s">
        <v>49</v>
      </c>
      <c r="I65" s="6" t="s">
        <v>9</v>
      </c>
      <c r="J65" s="6" t="s">
        <v>109</v>
      </c>
      <c r="K65" s="109">
        <v>0</v>
      </c>
      <c r="L65" s="86" t="s">
        <v>108</v>
      </c>
      <c r="M65" s="106">
        <v>0</v>
      </c>
    </row>
    <row r="66" spans="1:13" ht="33" customHeight="1" x14ac:dyDescent="0.3">
      <c r="A66" s="68" t="s">
        <v>37</v>
      </c>
      <c r="B66" s="5" t="s">
        <v>150</v>
      </c>
      <c r="C66" s="6" t="s">
        <v>127</v>
      </c>
      <c r="D66" s="6" t="s">
        <v>91</v>
      </c>
      <c r="E66" s="6" t="s">
        <v>16</v>
      </c>
      <c r="F66" s="6" t="s">
        <v>125</v>
      </c>
      <c r="G66" s="6" t="s">
        <v>126</v>
      </c>
      <c r="H66" s="6" t="s">
        <v>49</v>
      </c>
      <c r="I66" s="6" t="s">
        <v>9</v>
      </c>
      <c r="J66" s="6" t="s">
        <v>109</v>
      </c>
      <c r="K66" s="85">
        <v>2256.52</v>
      </c>
      <c r="L66" s="103">
        <v>2113.3739999999998</v>
      </c>
      <c r="M66" s="103">
        <v>0</v>
      </c>
    </row>
    <row r="67" spans="1:13" ht="77.25" hidden="1" customHeight="1" x14ac:dyDescent="0.3">
      <c r="A67" s="68" t="s">
        <v>166</v>
      </c>
      <c r="B67" s="38" t="s">
        <v>151</v>
      </c>
      <c r="C67" s="6" t="s">
        <v>127</v>
      </c>
      <c r="D67" s="6" t="s">
        <v>91</v>
      </c>
      <c r="E67" s="6" t="s">
        <v>16</v>
      </c>
      <c r="F67" s="6" t="s">
        <v>124</v>
      </c>
      <c r="G67" s="6" t="s">
        <v>136</v>
      </c>
      <c r="H67" s="6" t="s">
        <v>49</v>
      </c>
      <c r="I67" s="6" t="s">
        <v>9</v>
      </c>
      <c r="J67" s="6" t="s">
        <v>109</v>
      </c>
      <c r="K67" s="94">
        <v>0</v>
      </c>
      <c r="L67" s="70" t="s">
        <v>108</v>
      </c>
      <c r="M67" s="58">
        <v>0</v>
      </c>
    </row>
    <row r="68" spans="1:13" ht="66" hidden="1" customHeight="1" x14ac:dyDescent="0.3">
      <c r="A68" s="68" t="s">
        <v>39</v>
      </c>
      <c r="B68" s="19" t="s">
        <v>170</v>
      </c>
      <c r="C68" s="6" t="s">
        <v>127</v>
      </c>
      <c r="D68" s="6" t="s">
        <v>91</v>
      </c>
      <c r="E68" s="6" t="s">
        <v>16</v>
      </c>
      <c r="F68" s="6" t="s">
        <v>190</v>
      </c>
      <c r="G68" s="6" t="s">
        <v>191</v>
      </c>
      <c r="H68" s="6" t="s">
        <v>49</v>
      </c>
      <c r="I68" s="6" t="s">
        <v>9</v>
      </c>
      <c r="J68" s="6" t="s">
        <v>109</v>
      </c>
      <c r="K68" s="94">
        <v>0</v>
      </c>
      <c r="L68" s="70" t="s">
        <v>108</v>
      </c>
      <c r="M68" s="58">
        <v>0</v>
      </c>
    </row>
    <row r="69" spans="1:13" ht="39" hidden="1" customHeight="1" x14ac:dyDescent="0.3">
      <c r="A69" s="68" t="s">
        <v>129</v>
      </c>
      <c r="B69" s="39" t="s">
        <v>171</v>
      </c>
      <c r="C69" s="6" t="s">
        <v>127</v>
      </c>
      <c r="D69" s="6" t="s">
        <v>91</v>
      </c>
      <c r="E69" s="6" t="s">
        <v>16</v>
      </c>
      <c r="F69" s="6" t="s">
        <v>123</v>
      </c>
      <c r="G69" s="6" t="s">
        <v>78</v>
      </c>
      <c r="H69" s="6" t="s">
        <v>49</v>
      </c>
      <c r="I69" s="6" t="s">
        <v>9</v>
      </c>
      <c r="J69" s="6" t="s">
        <v>109</v>
      </c>
      <c r="K69" s="94">
        <v>0</v>
      </c>
      <c r="L69" s="70" t="s">
        <v>156</v>
      </c>
      <c r="M69" s="71">
        <v>0</v>
      </c>
    </row>
    <row r="70" spans="1:13" ht="33" hidden="1" customHeight="1" x14ac:dyDescent="0.3">
      <c r="A70" s="68" t="s">
        <v>172</v>
      </c>
      <c r="B70" s="39" t="s">
        <v>179</v>
      </c>
      <c r="C70" s="6" t="s">
        <v>127</v>
      </c>
      <c r="D70" s="6" t="s">
        <v>91</v>
      </c>
      <c r="E70" s="6" t="s">
        <v>16</v>
      </c>
      <c r="F70" s="6" t="s">
        <v>123</v>
      </c>
      <c r="G70" s="6" t="s">
        <v>78</v>
      </c>
      <c r="H70" s="6" t="s">
        <v>49</v>
      </c>
      <c r="I70" s="6" t="s">
        <v>9</v>
      </c>
      <c r="J70" s="6" t="s">
        <v>109</v>
      </c>
      <c r="K70" s="94">
        <f>2500-2500</f>
        <v>0</v>
      </c>
      <c r="L70" s="70" t="s">
        <v>156</v>
      </c>
      <c r="M70" s="71">
        <v>0</v>
      </c>
    </row>
    <row r="71" spans="1:13" ht="27.75" customHeight="1" x14ac:dyDescent="0.3">
      <c r="A71" s="95" t="s">
        <v>106</v>
      </c>
      <c r="B71" s="40" t="s">
        <v>138</v>
      </c>
      <c r="C71" s="41" t="s">
        <v>7</v>
      </c>
      <c r="D71" s="41" t="s">
        <v>91</v>
      </c>
      <c r="E71" s="41" t="s">
        <v>16</v>
      </c>
      <c r="F71" s="41" t="s">
        <v>107</v>
      </c>
      <c r="G71" s="41" t="s">
        <v>7</v>
      </c>
      <c r="H71" s="41" t="s">
        <v>8</v>
      </c>
      <c r="I71" s="41" t="s">
        <v>9</v>
      </c>
      <c r="J71" s="41" t="s">
        <v>109</v>
      </c>
      <c r="K71" s="96">
        <f>K72+K74+K73+K75+K76+K77</f>
        <v>8260.7000000000007</v>
      </c>
      <c r="L71" s="96">
        <f t="shared" ref="L71:M71" si="16">L72+L74+L73+L75</f>
        <v>0</v>
      </c>
      <c r="M71" s="96">
        <f t="shared" si="16"/>
        <v>0</v>
      </c>
    </row>
    <row r="72" spans="1:13" ht="43.5" customHeight="1" x14ac:dyDescent="0.3">
      <c r="A72" s="74" t="s">
        <v>43</v>
      </c>
      <c r="B72" s="33" t="s">
        <v>203</v>
      </c>
      <c r="C72" s="6" t="s">
        <v>127</v>
      </c>
      <c r="D72" s="6" t="s">
        <v>91</v>
      </c>
      <c r="E72" s="6" t="s">
        <v>16</v>
      </c>
      <c r="F72" s="6" t="s">
        <v>139</v>
      </c>
      <c r="G72" s="6" t="s">
        <v>78</v>
      </c>
      <c r="H72" s="6" t="s">
        <v>49</v>
      </c>
      <c r="I72" s="6" t="s">
        <v>9</v>
      </c>
      <c r="J72" s="6" t="s">
        <v>109</v>
      </c>
      <c r="K72" s="94">
        <v>8260.7000000000007</v>
      </c>
      <c r="L72" s="70" t="s">
        <v>156</v>
      </c>
      <c r="M72" s="71">
        <v>0</v>
      </c>
    </row>
    <row r="73" spans="1:13" ht="45.75" hidden="1" customHeight="1" x14ac:dyDescent="0.3">
      <c r="A73" s="74" t="s">
        <v>140</v>
      </c>
      <c r="B73" s="43" t="s">
        <v>145</v>
      </c>
      <c r="C73" s="6" t="s">
        <v>127</v>
      </c>
      <c r="D73" s="6" t="s">
        <v>91</v>
      </c>
      <c r="E73" s="6" t="s">
        <v>16</v>
      </c>
      <c r="F73" s="6" t="s">
        <v>139</v>
      </c>
      <c r="G73" s="6" t="s">
        <v>78</v>
      </c>
      <c r="H73" s="6" t="s">
        <v>49</v>
      </c>
      <c r="I73" s="6" t="s">
        <v>9</v>
      </c>
      <c r="J73" s="6" t="s">
        <v>109</v>
      </c>
      <c r="K73" s="94">
        <v>0</v>
      </c>
      <c r="L73" s="70" t="s">
        <v>156</v>
      </c>
      <c r="M73" s="58">
        <v>0</v>
      </c>
    </row>
    <row r="74" spans="1:13" ht="51.75" hidden="1" customHeight="1" x14ac:dyDescent="0.3">
      <c r="A74" s="74" t="s">
        <v>146</v>
      </c>
      <c r="B74" s="19" t="s">
        <v>173</v>
      </c>
      <c r="C74" s="6" t="s">
        <v>127</v>
      </c>
      <c r="D74" s="6" t="s">
        <v>91</v>
      </c>
      <c r="E74" s="6" t="s">
        <v>16</v>
      </c>
      <c r="F74" s="6" t="s">
        <v>139</v>
      </c>
      <c r="G74" s="6" t="s">
        <v>78</v>
      </c>
      <c r="H74" s="6" t="s">
        <v>49</v>
      </c>
      <c r="I74" s="6" t="s">
        <v>9</v>
      </c>
      <c r="J74" s="6" t="s">
        <v>109</v>
      </c>
      <c r="K74" s="94">
        <v>0</v>
      </c>
      <c r="L74" s="97">
        <v>0</v>
      </c>
      <c r="M74" s="84">
        <v>0</v>
      </c>
    </row>
    <row r="75" spans="1:13" ht="39" hidden="1" customHeight="1" x14ac:dyDescent="0.3">
      <c r="A75" s="74" t="s">
        <v>147</v>
      </c>
      <c r="B75" s="19" t="s">
        <v>148</v>
      </c>
      <c r="C75" s="6" t="s">
        <v>127</v>
      </c>
      <c r="D75" s="6" t="s">
        <v>91</v>
      </c>
      <c r="E75" s="6" t="s">
        <v>16</v>
      </c>
      <c r="F75" s="6" t="s">
        <v>139</v>
      </c>
      <c r="G75" s="6" t="s">
        <v>78</v>
      </c>
      <c r="H75" s="6" t="s">
        <v>49</v>
      </c>
      <c r="I75" s="6" t="s">
        <v>9</v>
      </c>
      <c r="J75" s="6" t="s">
        <v>109</v>
      </c>
      <c r="K75" s="94">
        <v>0</v>
      </c>
      <c r="L75" s="97">
        <v>0</v>
      </c>
      <c r="M75" s="84">
        <v>0</v>
      </c>
    </row>
    <row r="76" spans="1:13" ht="54" hidden="1" customHeight="1" x14ac:dyDescent="0.3">
      <c r="A76" s="74" t="s">
        <v>175</v>
      </c>
      <c r="B76" s="19" t="s">
        <v>177</v>
      </c>
      <c r="C76" s="6" t="s">
        <v>127</v>
      </c>
      <c r="D76" s="6" t="s">
        <v>91</v>
      </c>
      <c r="E76" s="6" t="s">
        <v>16</v>
      </c>
      <c r="F76" s="6" t="s">
        <v>139</v>
      </c>
      <c r="G76" s="6" t="s">
        <v>78</v>
      </c>
      <c r="H76" s="6" t="s">
        <v>49</v>
      </c>
      <c r="I76" s="6" t="s">
        <v>9</v>
      </c>
      <c r="J76" s="6" t="s">
        <v>109</v>
      </c>
      <c r="K76" s="94">
        <v>0</v>
      </c>
      <c r="L76" s="97">
        <v>0</v>
      </c>
      <c r="M76" s="84">
        <v>0</v>
      </c>
    </row>
    <row r="77" spans="1:13" ht="51" hidden="1" customHeight="1" x14ac:dyDescent="0.3">
      <c r="A77" s="74" t="s">
        <v>176</v>
      </c>
      <c r="B77" s="19" t="s">
        <v>178</v>
      </c>
      <c r="C77" s="6" t="s">
        <v>127</v>
      </c>
      <c r="D77" s="6" t="s">
        <v>91</v>
      </c>
      <c r="E77" s="6" t="s">
        <v>16</v>
      </c>
      <c r="F77" s="6" t="s">
        <v>139</v>
      </c>
      <c r="G77" s="6" t="s">
        <v>78</v>
      </c>
      <c r="H77" s="6" t="s">
        <v>49</v>
      </c>
      <c r="I77" s="6" t="s">
        <v>9</v>
      </c>
      <c r="J77" s="6" t="s">
        <v>109</v>
      </c>
      <c r="K77" s="94">
        <v>0</v>
      </c>
      <c r="L77" s="97">
        <v>0</v>
      </c>
      <c r="M77" s="84">
        <v>0</v>
      </c>
    </row>
    <row r="78" spans="1:13" ht="27" hidden="1" customHeight="1" x14ac:dyDescent="0.3">
      <c r="A78" s="95" t="s">
        <v>106</v>
      </c>
      <c r="B78" s="40" t="s">
        <v>141</v>
      </c>
      <c r="C78" s="41" t="s">
        <v>7</v>
      </c>
      <c r="D78" s="41" t="s">
        <v>91</v>
      </c>
      <c r="E78" s="41" t="s">
        <v>101</v>
      </c>
      <c r="F78" s="41" t="s">
        <v>42</v>
      </c>
      <c r="G78" s="41" t="s">
        <v>7</v>
      </c>
      <c r="H78" s="41" t="s">
        <v>8</v>
      </c>
      <c r="I78" s="41" t="s">
        <v>9</v>
      </c>
      <c r="J78" s="41" t="s">
        <v>109</v>
      </c>
      <c r="K78" s="96">
        <f>K79+K80</f>
        <v>0</v>
      </c>
      <c r="L78" s="96">
        <f t="shared" ref="L78:M78" si="17">L79+L80</f>
        <v>0</v>
      </c>
      <c r="M78" s="96">
        <f t="shared" si="17"/>
        <v>0</v>
      </c>
    </row>
    <row r="79" spans="1:13" ht="32.25" hidden="1" x14ac:dyDescent="0.3">
      <c r="A79" s="68" t="s">
        <v>43</v>
      </c>
      <c r="B79" s="33" t="s">
        <v>103</v>
      </c>
      <c r="C79" s="32" t="s">
        <v>127</v>
      </c>
      <c r="D79" s="32" t="s">
        <v>91</v>
      </c>
      <c r="E79" s="32" t="s">
        <v>101</v>
      </c>
      <c r="F79" s="32" t="s">
        <v>42</v>
      </c>
      <c r="G79" s="32" t="s">
        <v>22</v>
      </c>
      <c r="H79" s="32" t="s">
        <v>49</v>
      </c>
      <c r="I79" s="32" t="s">
        <v>9</v>
      </c>
      <c r="J79" s="32" t="s">
        <v>109</v>
      </c>
      <c r="K79" s="84">
        <v>0</v>
      </c>
      <c r="L79" s="70" t="s">
        <v>156</v>
      </c>
      <c r="M79" s="58">
        <v>0</v>
      </c>
    </row>
    <row r="80" spans="1:13" ht="26.25" hidden="1" customHeight="1" x14ac:dyDescent="0.3">
      <c r="A80" s="68" t="s">
        <v>43</v>
      </c>
      <c r="B80" s="34" t="s">
        <v>104</v>
      </c>
      <c r="C80" s="32" t="s">
        <v>127</v>
      </c>
      <c r="D80" s="32" t="s">
        <v>91</v>
      </c>
      <c r="E80" s="32" t="s">
        <v>101</v>
      </c>
      <c r="F80" s="32" t="s">
        <v>42</v>
      </c>
      <c r="G80" s="32" t="s">
        <v>25</v>
      </c>
      <c r="H80" s="32" t="s">
        <v>49</v>
      </c>
      <c r="I80" s="32" t="s">
        <v>9</v>
      </c>
      <c r="J80" s="32" t="s">
        <v>109</v>
      </c>
      <c r="K80" s="84">
        <v>0</v>
      </c>
      <c r="L80" s="70" t="s">
        <v>156</v>
      </c>
      <c r="M80" s="71">
        <v>0</v>
      </c>
    </row>
    <row r="81" spans="1:13" ht="20.25" customHeight="1" x14ac:dyDescent="0.3">
      <c r="A81" s="98"/>
      <c r="B81" s="35" t="s">
        <v>102</v>
      </c>
      <c r="C81" s="3"/>
      <c r="D81" s="3"/>
      <c r="E81" s="3"/>
      <c r="F81" s="3"/>
      <c r="G81" s="3"/>
      <c r="H81" s="3"/>
      <c r="I81" s="3"/>
      <c r="J81" s="3"/>
      <c r="K81" s="111">
        <f>K20+K55</f>
        <v>51350.86</v>
      </c>
      <c r="L81" s="66">
        <f t="shared" ref="L81:M81" si="18">L20+L55</f>
        <v>42117.414000000004</v>
      </c>
      <c r="M81" s="66">
        <f t="shared" si="18"/>
        <v>35822</v>
      </c>
    </row>
    <row r="83" spans="1:13" x14ac:dyDescent="0.3">
      <c r="K83" s="99"/>
    </row>
  </sheetData>
  <mergeCells count="12">
    <mergeCell ref="I2:K5"/>
    <mergeCell ref="A7:K7"/>
    <mergeCell ref="B8:K8"/>
    <mergeCell ref="B12:B16"/>
    <mergeCell ref="C12:J16"/>
    <mergeCell ref="K12:K16"/>
    <mergeCell ref="L12:L16"/>
    <mergeCell ref="M12:M13"/>
    <mergeCell ref="C17:J17"/>
    <mergeCell ref="C18:C19"/>
    <mergeCell ref="D18:H18"/>
    <mergeCell ref="I18:J18"/>
  </mergeCells>
  <hyperlinks>
    <hyperlink ref="B26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62" workbookViewId="0">
      <selection activeCell="K81" sqref="K81"/>
    </sheetView>
  </sheetViews>
  <sheetFormatPr defaultRowHeight="18.75" x14ac:dyDescent="0.3"/>
  <cols>
    <col min="1" max="1" width="5" style="46" customWidth="1"/>
    <col min="2" max="2" width="87.28515625" style="46" customWidth="1"/>
    <col min="3" max="3" width="7.7109375" style="46" customWidth="1"/>
    <col min="4" max="4" width="4" style="46" customWidth="1"/>
    <col min="5" max="5" width="4.42578125" style="46" customWidth="1"/>
    <col min="6" max="6" width="3.85546875" style="46" customWidth="1"/>
    <col min="7" max="7" width="6.7109375" style="46" customWidth="1"/>
    <col min="8" max="8" width="4.28515625" style="46" customWidth="1"/>
    <col min="9" max="9" width="8" style="46" customWidth="1"/>
    <col min="10" max="10" width="7.5703125" style="46" customWidth="1"/>
    <col min="11" max="11" width="25.7109375" style="46" customWidth="1"/>
    <col min="12" max="12" width="25.5703125" style="46" customWidth="1"/>
    <col min="13" max="13" width="20.140625" style="46" customWidth="1"/>
    <col min="14" max="243" width="9.140625" style="46"/>
    <col min="244" max="244" width="5" style="46" customWidth="1"/>
    <col min="245" max="245" width="70.85546875" style="46" customWidth="1"/>
    <col min="246" max="246" width="5.140625" style="46" customWidth="1"/>
    <col min="247" max="247" width="4" style="46" customWidth="1"/>
    <col min="248" max="248" width="4.42578125" style="46" customWidth="1"/>
    <col min="249" max="249" width="3.85546875" style="46" customWidth="1"/>
    <col min="250" max="250" width="5.140625" style="46" customWidth="1"/>
    <col min="251" max="251" width="4.28515625" style="46" customWidth="1"/>
    <col min="252" max="252" width="5.42578125" style="46" customWidth="1"/>
    <col min="253" max="253" width="5" style="46" customWidth="1"/>
    <col min="254" max="254" width="17.28515625" style="46" customWidth="1"/>
    <col min="255" max="266" width="0" style="46" hidden="1" customWidth="1"/>
    <col min="267" max="499" width="9.140625" style="46"/>
    <col min="500" max="500" width="5" style="46" customWidth="1"/>
    <col min="501" max="501" width="70.85546875" style="46" customWidth="1"/>
    <col min="502" max="502" width="5.140625" style="46" customWidth="1"/>
    <col min="503" max="503" width="4" style="46" customWidth="1"/>
    <col min="504" max="504" width="4.42578125" style="46" customWidth="1"/>
    <col min="505" max="505" width="3.85546875" style="46" customWidth="1"/>
    <col min="506" max="506" width="5.140625" style="46" customWidth="1"/>
    <col min="507" max="507" width="4.28515625" style="46" customWidth="1"/>
    <col min="508" max="508" width="5.42578125" style="46" customWidth="1"/>
    <col min="509" max="509" width="5" style="46" customWidth="1"/>
    <col min="510" max="510" width="17.28515625" style="46" customWidth="1"/>
    <col min="511" max="522" width="0" style="46" hidden="1" customWidth="1"/>
    <col min="523" max="755" width="9.140625" style="46"/>
    <col min="756" max="756" width="5" style="46" customWidth="1"/>
    <col min="757" max="757" width="70.85546875" style="46" customWidth="1"/>
    <col min="758" max="758" width="5.140625" style="46" customWidth="1"/>
    <col min="759" max="759" width="4" style="46" customWidth="1"/>
    <col min="760" max="760" width="4.42578125" style="46" customWidth="1"/>
    <col min="761" max="761" width="3.85546875" style="46" customWidth="1"/>
    <col min="762" max="762" width="5.140625" style="46" customWidth="1"/>
    <col min="763" max="763" width="4.28515625" style="46" customWidth="1"/>
    <col min="764" max="764" width="5.42578125" style="46" customWidth="1"/>
    <col min="765" max="765" width="5" style="46" customWidth="1"/>
    <col min="766" max="766" width="17.28515625" style="46" customWidth="1"/>
    <col min="767" max="778" width="0" style="46" hidden="1" customWidth="1"/>
    <col min="779" max="1011" width="9.140625" style="46"/>
    <col min="1012" max="1012" width="5" style="46" customWidth="1"/>
    <col min="1013" max="1013" width="70.85546875" style="46" customWidth="1"/>
    <col min="1014" max="1014" width="5.140625" style="46" customWidth="1"/>
    <col min="1015" max="1015" width="4" style="46" customWidth="1"/>
    <col min="1016" max="1016" width="4.42578125" style="46" customWidth="1"/>
    <col min="1017" max="1017" width="3.85546875" style="46" customWidth="1"/>
    <col min="1018" max="1018" width="5.140625" style="46" customWidth="1"/>
    <col min="1019" max="1019" width="4.28515625" style="46" customWidth="1"/>
    <col min="1020" max="1020" width="5.42578125" style="46" customWidth="1"/>
    <col min="1021" max="1021" width="5" style="46" customWidth="1"/>
    <col min="1022" max="1022" width="17.28515625" style="46" customWidth="1"/>
    <col min="1023" max="1034" width="0" style="46" hidden="1" customWidth="1"/>
    <col min="1035" max="1267" width="9.140625" style="46"/>
    <col min="1268" max="1268" width="5" style="46" customWidth="1"/>
    <col min="1269" max="1269" width="70.85546875" style="46" customWidth="1"/>
    <col min="1270" max="1270" width="5.140625" style="46" customWidth="1"/>
    <col min="1271" max="1271" width="4" style="46" customWidth="1"/>
    <col min="1272" max="1272" width="4.42578125" style="46" customWidth="1"/>
    <col min="1273" max="1273" width="3.85546875" style="46" customWidth="1"/>
    <col min="1274" max="1274" width="5.140625" style="46" customWidth="1"/>
    <col min="1275" max="1275" width="4.28515625" style="46" customWidth="1"/>
    <col min="1276" max="1276" width="5.42578125" style="46" customWidth="1"/>
    <col min="1277" max="1277" width="5" style="46" customWidth="1"/>
    <col min="1278" max="1278" width="17.28515625" style="46" customWidth="1"/>
    <col min="1279" max="1290" width="0" style="46" hidden="1" customWidth="1"/>
    <col min="1291" max="1523" width="9.140625" style="46"/>
    <col min="1524" max="1524" width="5" style="46" customWidth="1"/>
    <col min="1525" max="1525" width="70.85546875" style="46" customWidth="1"/>
    <col min="1526" max="1526" width="5.140625" style="46" customWidth="1"/>
    <col min="1527" max="1527" width="4" style="46" customWidth="1"/>
    <col min="1528" max="1528" width="4.42578125" style="46" customWidth="1"/>
    <col min="1529" max="1529" width="3.85546875" style="46" customWidth="1"/>
    <col min="1530" max="1530" width="5.140625" style="46" customWidth="1"/>
    <col min="1531" max="1531" width="4.28515625" style="46" customWidth="1"/>
    <col min="1532" max="1532" width="5.42578125" style="46" customWidth="1"/>
    <col min="1533" max="1533" width="5" style="46" customWidth="1"/>
    <col min="1534" max="1534" width="17.28515625" style="46" customWidth="1"/>
    <col min="1535" max="1546" width="0" style="46" hidden="1" customWidth="1"/>
    <col min="1547" max="1779" width="9.140625" style="46"/>
    <col min="1780" max="1780" width="5" style="46" customWidth="1"/>
    <col min="1781" max="1781" width="70.85546875" style="46" customWidth="1"/>
    <col min="1782" max="1782" width="5.140625" style="46" customWidth="1"/>
    <col min="1783" max="1783" width="4" style="46" customWidth="1"/>
    <col min="1784" max="1784" width="4.42578125" style="46" customWidth="1"/>
    <col min="1785" max="1785" width="3.85546875" style="46" customWidth="1"/>
    <col min="1786" max="1786" width="5.140625" style="46" customWidth="1"/>
    <col min="1787" max="1787" width="4.28515625" style="46" customWidth="1"/>
    <col min="1788" max="1788" width="5.42578125" style="46" customWidth="1"/>
    <col min="1789" max="1789" width="5" style="46" customWidth="1"/>
    <col min="1790" max="1790" width="17.28515625" style="46" customWidth="1"/>
    <col min="1791" max="1802" width="0" style="46" hidden="1" customWidth="1"/>
    <col min="1803" max="2035" width="9.140625" style="46"/>
    <col min="2036" max="2036" width="5" style="46" customWidth="1"/>
    <col min="2037" max="2037" width="70.85546875" style="46" customWidth="1"/>
    <col min="2038" max="2038" width="5.140625" style="46" customWidth="1"/>
    <col min="2039" max="2039" width="4" style="46" customWidth="1"/>
    <col min="2040" max="2040" width="4.42578125" style="46" customWidth="1"/>
    <col min="2041" max="2041" width="3.85546875" style="46" customWidth="1"/>
    <col min="2042" max="2042" width="5.140625" style="46" customWidth="1"/>
    <col min="2043" max="2043" width="4.28515625" style="46" customWidth="1"/>
    <col min="2044" max="2044" width="5.42578125" style="46" customWidth="1"/>
    <col min="2045" max="2045" width="5" style="46" customWidth="1"/>
    <col min="2046" max="2046" width="17.28515625" style="46" customWidth="1"/>
    <col min="2047" max="2058" width="0" style="46" hidden="1" customWidth="1"/>
    <col min="2059" max="2291" width="9.140625" style="46"/>
    <col min="2292" max="2292" width="5" style="46" customWidth="1"/>
    <col min="2293" max="2293" width="70.85546875" style="46" customWidth="1"/>
    <col min="2294" max="2294" width="5.140625" style="46" customWidth="1"/>
    <col min="2295" max="2295" width="4" style="46" customWidth="1"/>
    <col min="2296" max="2296" width="4.42578125" style="46" customWidth="1"/>
    <col min="2297" max="2297" width="3.85546875" style="46" customWidth="1"/>
    <col min="2298" max="2298" width="5.140625" style="46" customWidth="1"/>
    <col min="2299" max="2299" width="4.28515625" style="46" customWidth="1"/>
    <col min="2300" max="2300" width="5.42578125" style="46" customWidth="1"/>
    <col min="2301" max="2301" width="5" style="46" customWidth="1"/>
    <col min="2302" max="2302" width="17.28515625" style="46" customWidth="1"/>
    <col min="2303" max="2314" width="0" style="46" hidden="1" customWidth="1"/>
    <col min="2315" max="2547" width="9.140625" style="46"/>
    <col min="2548" max="2548" width="5" style="46" customWidth="1"/>
    <col min="2549" max="2549" width="70.85546875" style="46" customWidth="1"/>
    <col min="2550" max="2550" width="5.140625" style="46" customWidth="1"/>
    <col min="2551" max="2551" width="4" style="46" customWidth="1"/>
    <col min="2552" max="2552" width="4.42578125" style="46" customWidth="1"/>
    <col min="2553" max="2553" width="3.85546875" style="46" customWidth="1"/>
    <col min="2554" max="2554" width="5.140625" style="46" customWidth="1"/>
    <col min="2555" max="2555" width="4.28515625" style="46" customWidth="1"/>
    <col min="2556" max="2556" width="5.42578125" style="46" customWidth="1"/>
    <col min="2557" max="2557" width="5" style="46" customWidth="1"/>
    <col min="2558" max="2558" width="17.28515625" style="46" customWidth="1"/>
    <col min="2559" max="2570" width="0" style="46" hidden="1" customWidth="1"/>
    <col min="2571" max="2803" width="9.140625" style="46"/>
    <col min="2804" max="2804" width="5" style="46" customWidth="1"/>
    <col min="2805" max="2805" width="70.85546875" style="46" customWidth="1"/>
    <col min="2806" max="2806" width="5.140625" style="46" customWidth="1"/>
    <col min="2807" max="2807" width="4" style="46" customWidth="1"/>
    <col min="2808" max="2808" width="4.42578125" style="46" customWidth="1"/>
    <col min="2809" max="2809" width="3.85546875" style="46" customWidth="1"/>
    <col min="2810" max="2810" width="5.140625" style="46" customWidth="1"/>
    <col min="2811" max="2811" width="4.28515625" style="46" customWidth="1"/>
    <col min="2812" max="2812" width="5.42578125" style="46" customWidth="1"/>
    <col min="2813" max="2813" width="5" style="46" customWidth="1"/>
    <col min="2814" max="2814" width="17.28515625" style="46" customWidth="1"/>
    <col min="2815" max="2826" width="0" style="46" hidden="1" customWidth="1"/>
    <col min="2827" max="3059" width="9.140625" style="46"/>
    <col min="3060" max="3060" width="5" style="46" customWidth="1"/>
    <col min="3061" max="3061" width="70.85546875" style="46" customWidth="1"/>
    <col min="3062" max="3062" width="5.140625" style="46" customWidth="1"/>
    <col min="3063" max="3063" width="4" style="46" customWidth="1"/>
    <col min="3064" max="3064" width="4.42578125" style="46" customWidth="1"/>
    <col min="3065" max="3065" width="3.85546875" style="46" customWidth="1"/>
    <col min="3066" max="3066" width="5.140625" style="46" customWidth="1"/>
    <col min="3067" max="3067" width="4.28515625" style="46" customWidth="1"/>
    <col min="3068" max="3068" width="5.42578125" style="46" customWidth="1"/>
    <col min="3069" max="3069" width="5" style="46" customWidth="1"/>
    <col min="3070" max="3070" width="17.28515625" style="46" customWidth="1"/>
    <col min="3071" max="3082" width="0" style="46" hidden="1" customWidth="1"/>
    <col min="3083" max="3315" width="9.140625" style="46"/>
    <col min="3316" max="3316" width="5" style="46" customWidth="1"/>
    <col min="3317" max="3317" width="70.85546875" style="46" customWidth="1"/>
    <col min="3318" max="3318" width="5.140625" style="46" customWidth="1"/>
    <col min="3319" max="3319" width="4" style="46" customWidth="1"/>
    <col min="3320" max="3320" width="4.42578125" style="46" customWidth="1"/>
    <col min="3321" max="3321" width="3.85546875" style="46" customWidth="1"/>
    <col min="3322" max="3322" width="5.140625" style="46" customWidth="1"/>
    <col min="3323" max="3323" width="4.28515625" style="46" customWidth="1"/>
    <col min="3324" max="3324" width="5.42578125" style="46" customWidth="1"/>
    <col min="3325" max="3325" width="5" style="46" customWidth="1"/>
    <col min="3326" max="3326" width="17.28515625" style="46" customWidth="1"/>
    <col min="3327" max="3338" width="0" style="46" hidden="1" customWidth="1"/>
    <col min="3339" max="3571" width="9.140625" style="46"/>
    <col min="3572" max="3572" width="5" style="46" customWidth="1"/>
    <col min="3573" max="3573" width="70.85546875" style="46" customWidth="1"/>
    <col min="3574" max="3574" width="5.140625" style="46" customWidth="1"/>
    <col min="3575" max="3575" width="4" style="46" customWidth="1"/>
    <col min="3576" max="3576" width="4.42578125" style="46" customWidth="1"/>
    <col min="3577" max="3577" width="3.85546875" style="46" customWidth="1"/>
    <col min="3578" max="3578" width="5.140625" style="46" customWidth="1"/>
    <col min="3579" max="3579" width="4.28515625" style="46" customWidth="1"/>
    <col min="3580" max="3580" width="5.42578125" style="46" customWidth="1"/>
    <col min="3581" max="3581" width="5" style="46" customWidth="1"/>
    <col min="3582" max="3582" width="17.28515625" style="46" customWidth="1"/>
    <col min="3583" max="3594" width="0" style="46" hidden="1" customWidth="1"/>
    <col min="3595" max="3827" width="9.140625" style="46"/>
    <col min="3828" max="3828" width="5" style="46" customWidth="1"/>
    <col min="3829" max="3829" width="70.85546875" style="46" customWidth="1"/>
    <col min="3830" max="3830" width="5.140625" style="46" customWidth="1"/>
    <col min="3831" max="3831" width="4" style="46" customWidth="1"/>
    <col min="3832" max="3832" width="4.42578125" style="46" customWidth="1"/>
    <col min="3833" max="3833" width="3.85546875" style="46" customWidth="1"/>
    <col min="3834" max="3834" width="5.140625" style="46" customWidth="1"/>
    <col min="3835" max="3835" width="4.28515625" style="46" customWidth="1"/>
    <col min="3836" max="3836" width="5.42578125" style="46" customWidth="1"/>
    <col min="3837" max="3837" width="5" style="46" customWidth="1"/>
    <col min="3838" max="3838" width="17.28515625" style="46" customWidth="1"/>
    <col min="3839" max="3850" width="0" style="46" hidden="1" customWidth="1"/>
    <col min="3851" max="4083" width="9.140625" style="46"/>
    <col min="4084" max="4084" width="5" style="46" customWidth="1"/>
    <col min="4085" max="4085" width="70.85546875" style="46" customWidth="1"/>
    <col min="4086" max="4086" width="5.140625" style="46" customWidth="1"/>
    <col min="4087" max="4087" width="4" style="46" customWidth="1"/>
    <col min="4088" max="4088" width="4.42578125" style="46" customWidth="1"/>
    <col min="4089" max="4089" width="3.85546875" style="46" customWidth="1"/>
    <col min="4090" max="4090" width="5.140625" style="46" customWidth="1"/>
    <col min="4091" max="4091" width="4.28515625" style="46" customWidth="1"/>
    <col min="4092" max="4092" width="5.42578125" style="46" customWidth="1"/>
    <col min="4093" max="4093" width="5" style="46" customWidth="1"/>
    <col min="4094" max="4094" width="17.28515625" style="46" customWidth="1"/>
    <col min="4095" max="4106" width="0" style="46" hidden="1" customWidth="1"/>
    <col min="4107" max="4339" width="9.140625" style="46"/>
    <col min="4340" max="4340" width="5" style="46" customWidth="1"/>
    <col min="4341" max="4341" width="70.85546875" style="46" customWidth="1"/>
    <col min="4342" max="4342" width="5.140625" style="46" customWidth="1"/>
    <col min="4343" max="4343" width="4" style="46" customWidth="1"/>
    <col min="4344" max="4344" width="4.42578125" style="46" customWidth="1"/>
    <col min="4345" max="4345" width="3.85546875" style="46" customWidth="1"/>
    <col min="4346" max="4346" width="5.140625" style="46" customWidth="1"/>
    <col min="4347" max="4347" width="4.28515625" style="46" customWidth="1"/>
    <col min="4348" max="4348" width="5.42578125" style="46" customWidth="1"/>
    <col min="4349" max="4349" width="5" style="46" customWidth="1"/>
    <col min="4350" max="4350" width="17.28515625" style="46" customWidth="1"/>
    <col min="4351" max="4362" width="0" style="46" hidden="1" customWidth="1"/>
    <col min="4363" max="4595" width="9.140625" style="46"/>
    <col min="4596" max="4596" width="5" style="46" customWidth="1"/>
    <col min="4597" max="4597" width="70.85546875" style="46" customWidth="1"/>
    <col min="4598" max="4598" width="5.140625" style="46" customWidth="1"/>
    <col min="4599" max="4599" width="4" style="46" customWidth="1"/>
    <col min="4600" max="4600" width="4.42578125" style="46" customWidth="1"/>
    <col min="4601" max="4601" width="3.85546875" style="46" customWidth="1"/>
    <col min="4602" max="4602" width="5.140625" style="46" customWidth="1"/>
    <col min="4603" max="4603" width="4.28515625" style="46" customWidth="1"/>
    <col min="4604" max="4604" width="5.42578125" style="46" customWidth="1"/>
    <col min="4605" max="4605" width="5" style="46" customWidth="1"/>
    <col min="4606" max="4606" width="17.28515625" style="46" customWidth="1"/>
    <col min="4607" max="4618" width="0" style="46" hidden="1" customWidth="1"/>
    <col min="4619" max="4851" width="9.140625" style="46"/>
    <col min="4852" max="4852" width="5" style="46" customWidth="1"/>
    <col min="4853" max="4853" width="70.85546875" style="46" customWidth="1"/>
    <col min="4854" max="4854" width="5.140625" style="46" customWidth="1"/>
    <col min="4855" max="4855" width="4" style="46" customWidth="1"/>
    <col min="4856" max="4856" width="4.42578125" style="46" customWidth="1"/>
    <col min="4857" max="4857" width="3.85546875" style="46" customWidth="1"/>
    <col min="4858" max="4858" width="5.140625" style="46" customWidth="1"/>
    <col min="4859" max="4859" width="4.28515625" style="46" customWidth="1"/>
    <col min="4860" max="4860" width="5.42578125" style="46" customWidth="1"/>
    <col min="4861" max="4861" width="5" style="46" customWidth="1"/>
    <col min="4862" max="4862" width="17.28515625" style="46" customWidth="1"/>
    <col min="4863" max="4874" width="0" style="46" hidden="1" customWidth="1"/>
    <col min="4875" max="5107" width="9.140625" style="46"/>
    <col min="5108" max="5108" width="5" style="46" customWidth="1"/>
    <col min="5109" max="5109" width="70.85546875" style="46" customWidth="1"/>
    <col min="5110" max="5110" width="5.140625" style="46" customWidth="1"/>
    <col min="5111" max="5111" width="4" style="46" customWidth="1"/>
    <col min="5112" max="5112" width="4.42578125" style="46" customWidth="1"/>
    <col min="5113" max="5113" width="3.85546875" style="46" customWidth="1"/>
    <col min="5114" max="5114" width="5.140625" style="46" customWidth="1"/>
    <col min="5115" max="5115" width="4.28515625" style="46" customWidth="1"/>
    <col min="5116" max="5116" width="5.42578125" style="46" customWidth="1"/>
    <col min="5117" max="5117" width="5" style="46" customWidth="1"/>
    <col min="5118" max="5118" width="17.28515625" style="46" customWidth="1"/>
    <col min="5119" max="5130" width="0" style="46" hidden="1" customWidth="1"/>
    <col min="5131" max="5363" width="9.140625" style="46"/>
    <col min="5364" max="5364" width="5" style="46" customWidth="1"/>
    <col min="5365" max="5365" width="70.85546875" style="46" customWidth="1"/>
    <col min="5366" max="5366" width="5.140625" style="46" customWidth="1"/>
    <col min="5367" max="5367" width="4" style="46" customWidth="1"/>
    <col min="5368" max="5368" width="4.42578125" style="46" customWidth="1"/>
    <col min="5369" max="5369" width="3.85546875" style="46" customWidth="1"/>
    <col min="5370" max="5370" width="5.140625" style="46" customWidth="1"/>
    <col min="5371" max="5371" width="4.28515625" style="46" customWidth="1"/>
    <col min="5372" max="5372" width="5.42578125" style="46" customWidth="1"/>
    <col min="5373" max="5373" width="5" style="46" customWidth="1"/>
    <col min="5374" max="5374" width="17.28515625" style="46" customWidth="1"/>
    <col min="5375" max="5386" width="0" style="46" hidden="1" customWidth="1"/>
    <col min="5387" max="5619" width="9.140625" style="46"/>
    <col min="5620" max="5620" width="5" style="46" customWidth="1"/>
    <col min="5621" max="5621" width="70.85546875" style="46" customWidth="1"/>
    <col min="5622" max="5622" width="5.140625" style="46" customWidth="1"/>
    <col min="5623" max="5623" width="4" style="46" customWidth="1"/>
    <col min="5624" max="5624" width="4.42578125" style="46" customWidth="1"/>
    <col min="5625" max="5625" width="3.85546875" style="46" customWidth="1"/>
    <col min="5626" max="5626" width="5.140625" style="46" customWidth="1"/>
    <col min="5627" max="5627" width="4.28515625" style="46" customWidth="1"/>
    <col min="5628" max="5628" width="5.42578125" style="46" customWidth="1"/>
    <col min="5629" max="5629" width="5" style="46" customWidth="1"/>
    <col min="5630" max="5630" width="17.28515625" style="46" customWidth="1"/>
    <col min="5631" max="5642" width="0" style="46" hidden="1" customWidth="1"/>
    <col min="5643" max="5875" width="9.140625" style="46"/>
    <col min="5876" max="5876" width="5" style="46" customWidth="1"/>
    <col min="5877" max="5877" width="70.85546875" style="46" customWidth="1"/>
    <col min="5878" max="5878" width="5.140625" style="46" customWidth="1"/>
    <col min="5879" max="5879" width="4" style="46" customWidth="1"/>
    <col min="5880" max="5880" width="4.42578125" style="46" customWidth="1"/>
    <col min="5881" max="5881" width="3.85546875" style="46" customWidth="1"/>
    <col min="5882" max="5882" width="5.140625" style="46" customWidth="1"/>
    <col min="5883" max="5883" width="4.28515625" style="46" customWidth="1"/>
    <col min="5884" max="5884" width="5.42578125" style="46" customWidth="1"/>
    <col min="5885" max="5885" width="5" style="46" customWidth="1"/>
    <col min="5886" max="5886" width="17.28515625" style="46" customWidth="1"/>
    <col min="5887" max="5898" width="0" style="46" hidden="1" customWidth="1"/>
    <col min="5899" max="6131" width="9.140625" style="46"/>
    <col min="6132" max="6132" width="5" style="46" customWidth="1"/>
    <col min="6133" max="6133" width="70.85546875" style="46" customWidth="1"/>
    <col min="6134" max="6134" width="5.140625" style="46" customWidth="1"/>
    <col min="6135" max="6135" width="4" style="46" customWidth="1"/>
    <col min="6136" max="6136" width="4.42578125" style="46" customWidth="1"/>
    <col min="6137" max="6137" width="3.85546875" style="46" customWidth="1"/>
    <col min="6138" max="6138" width="5.140625" style="46" customWidth="1"/>
    <col min="6139" max="6139" width="4.28515625" style="46" customWidth="1"/>
    <col min="6140" max="6140" width="5.42578125" style="46" customWidth="1"/>
    <col min="6141" max="6141" width="5" style="46" customWidth="1"/>
    <col min="6142" max="6142" width="17.28515625" style="46" customWidth="1"/>
    <col min="6143" max="6154" width="0" style="46" hidden="1" customWidth="1"/>
    <col min="6155" max="6387" width="9.140625" style="46"/>
    <col min="6388" max="6388" width="5" style="46" customWidth="1"/>
    <col min="6389" max="6389" width="70.85546875" style="46" customWidth="1"/>
    <col min="6390" max="6390" width="5.140625" style="46" customWidth="1"/>
    <col min="6391" max="6391" width="4" style="46" customWidth="1"/>
    <col min="6392" max="6392" width="4.42578125" style="46" customWidth="1"/>
    <col min="6393" max="6393" width="3.85546875" style="46" customWidth="1"/>
    <col min="6394" max="6394" width="5.140625" style="46" customWidth="1"/>
    <col min="6395" max="6395" width="4.28515625" style="46" customWidth="1"/>
    <col min="6396" max="6396" width="5.42578125" style="46" customWidth="1"/>
    <col min="6397" max="6397" width="5" style="46" customWidth="1"/>
    <col min="6398" max="6398" width="17.28515625" style="46" customWidth="1"/>
    <col min="6399" max="6410" width="0" style="46" hidden="1" customWidth="1"/>
    <col min="6411" max="6643" width="9.140625" style="46"/>
    <col min="6644" max="6644" width="5" style="46" customWidth="1"/>
    <col min="6645" max="6645" width="70.85546875" style="46" customWidth="1"/>
    <col min="6646" max="6646" width="5.140625" style="46" customWidth="1"/>
    <col min="6647" max="6647" width="4" style="46" customWidth="1"/>
    <col min="6648" max="6648" width="4.42578125" style="46" customWidth="1"/>
    <col min="6649" max="6649" width="3.85546875" style="46" customWidth="1"/>
    <col min="6650" max="6650" width="5.140625" style="46" customWidth="1"/>
    <col min="6651" max="6651" width="4.28515625" style="46" customWidth="1"/>
    <col min="6652" max="6652" width="5.42578125" style="46" customWidth="1"/>
    <col min="6653" max="6653" width="5" style="46" customWidth="1"/>
    <col min="6654" max="6654" width="17.28515625" style="46" customWidth="1"/>
    <col min="6655" max="6666" width="0" style="46" hidden="1" customWidth="1"/>
    <col min="6667" max="6899" width="9.140625" style="46"/>
    <col min="6900" max="6900" width="5" style="46" customWidth="1"/>
    <col min="6901" max="6901" width="70.85546875" style="46" customWidth="1"/>
    <col min="6902" max="6902" width="5.140625" style="46" customWidth="1"/>
    <col min="6903" max="6903" width="4" style="46" customWidth="1"/>
    <col min="6904" max="6904" width="4.42578125" style="46" customWidth="1"/>
    <col min="6905" max="6905" width="3.85546875" style="46" customWidth="1"/>
    <col min="6906" max="6906" width="5.140625" style="46" customWidth="1"/>
    <col min="6907" max="6907" width="4.28515625" style="46" customWidth="1"/>
    <col min="6908" max="6908" width="5.42578125" style="46" customWidth="1"/>
    <col min="6909" max="6909" width="5" style="46" customWidth="1"/>
    <col min="6910" max="6910" width="17.28515625" style="46" customWidth="1"/>
    <col min="6911" max="6922" width="0" style="46" hidden="1" customWidth="1"/>
    <col min="6923" max="7155" width="9.140625" style="46"/>
    <col min="7156" max="7156" width="5" style="46" customWidth="1"/>
    <col min="7157" max="7157" width="70.85546875" style="46" customWidth="1"/>
    <col min="7158" max="7158" width="5.140625" style="46" customWidth="1"/>
    <col min="7159" max="7159" width="4" style="46" customWidth="1"/>
    <col min="7160" max="7160" width="4.42578125" style="46" customWidth="1"/>
    <col min="7161" max="7161" width="3.85546875" style="46" customWidth="1"/>
    <col min="7162" max="7162" width="5.140625" style="46" customWidth="1"/>
    <col min="7163" max="7163" width="4.28515625" style="46" customWidth="1"/>
    <col min="7164" max="7164" width="5.42578125" style="46" customWidth="1"/>
    <col min="7165" max="7165" width="5" style="46" customWidth="1"/>
    <col min="7166" max="7166" width="17.28515625" style="46" customWidth="1"/>
    <col min="7167" max="7178" width="0" style="46" hidden="1" customWidth="1"/>
    <col min="7179" max="7411" width="9.140625" style="46"/>
    <col min="7412" max="7412" width="5" style="46" customWidth="1"/>
    <col min="7413" max="7413" width="70.85546875" style="46" customWidth="1"/>
    <col min="7414" max="7414" width="5.140625" style="46" customWidth="1"/>
    <col min="7415" max="7415" width="4" style="46" customWidth="1"/>
    <col min="7416" max="7416" width="4.42578125" style="46" customWidth="1"/>
    <col min="7417" max="7417" width="3.85546875" style="46" customWidth="1"/>
    <col min="7418" max="7418" width="5.140625" style="46" customWidth="1"/>
    <col min="7419" max="7419" width="4.28515625" style="46" customWidth="1"/>
    <col min="7420" max="7420" width="5.42578125" style="46" customWidth="1"/>
    <col min="7421" max="7421" width="5" style="46" customWidth="1"/>
    <col min="7422" max="7422" width="17.28515625" style="46" customWidth="1"/>
    <col min="7423" max="7434" width="0" style="46" hidden="1" customWidth="1"/>
    <col min="7435" max="7667" width="9.140625" style="46"/>
    <col min="7668" max="7668" width="5" style="46" customWidth="1"/>
    <col min="7669" max="7669" width="70.85546875" style="46" customWidth="1"/>
    <col min="7670" max="7670" width="5.140625" style="46" customWidth="1"/>
    <col min="7671" max="7671" width="4" style="46" customWidth="1"/>
    <col min="7672" max="7672" width="4.42578125" style="46" customWidth="1"/>
    <col min="7673" max="7673" width="3.85546875" style="46" customWidth="1"/>
    <col min="7674" max="7674" width="5.140625" style="46" customWidth="1"/>
    <col min="7675" max="7675" width="4.28515625" style="46" customWidth="1"/>
    <col min="7676" max="7676" width="5.42578125" style="46" customWidth="1"/>
    <col min="7677" max="7677" width="5" style="46" customWidth="1"/>
    <col min="7678" max="7678" width="17.28515625" style="46" customWidth="1"/>
    <col min="7679" max="7690" width="0" style="46" hidden="1" customWidth="1"/>
    <col min="7691" max="7923" width="9.140625" style="46"/>
    <col min="7924" max="7924" width="5" style="46" customWidth="1"/>
    <col min="7925" max="7925" width="70.85546875" style="46" customWidth="1"/>
    <col min="7926" max="7926" width="5.140625" style="46" customWidth="1"/>
    <col min="7927" max="7927" width="4" style="46" customWidth="1"/>
    <col min="7928" max="7928" width="4.42578125" style="46" customWidth="1"/>
    <col min="7929" max="7929" width="3.85546875" style="46" customWidth="1"/>
    <col min="7930" max="7930" width="5.140625" style="46" customWidth="1"/>
    <col min="7931" max="7931" width="4.28515625" style="46" customWidth="1"/>
    <col min="7932" max="7932" width="5.42578125" style="46" customWidth="1"/>
    <col min="7933" max="7933" width="5" style="46" customWidth="1"/>
    <col min="7934" max="7934" width="17.28515625" style="46" customWidth="1"/>
    <col min="7935" max="7946" width="0" style="46" hidden="1" customWidth="1"/>
    <col min="7947" max="8179" width="9.140625" style="46"/>
    <col min="8180" max="8180" width="5" style="46" customWidth="1"/>
    <col min="8181" max="8181" width="70.85546875" style="46" customWidth="1"/>
    <col min="8182" max="8182" width="5.140625" style="46" customWidth="1"/>
    <col min="8183" max="8183" width="4" style="46" customWidth="1"/>
    <col min="8184" max="8184" width="4.42578125" style="46" customWidth="1"/>
    <col min="8185" max="8185" width="3.85546875" style="46" customWidth="1"/>
    <col min="8186" max="8186" width="5.140625" style="46" customWidth="1"/>
    <col min="8187" max="8187" width="4.28515625" style="46" customWidth="1"/>
    <col min="8188" max="8188" width="5.42578125" style="46" customWidth="1"/>
    <col min="8189" max="8189" width="5" style="46" customWidth="1"/>
    <col min="8190" max="8190" width="17.28515625" style="46" customWidth="1"/>
    <col min="8191" max="8202" width="0" style="46" hidden="1" customWidth="1"/>
    <col min="8203" max="8435" width="9.140625" style="46"/>
    <col min="8436" max="8436" width="5" style="46" customWidth="1"/>
    <col min="8437" max="8437" width="70.85546875" style="46" customWidth="1"/>
    <col min="8438" max="8438" width="5.140625" style="46" customWidth="1"/>
    <col min="8439" max="8439" width="4" style="46" customWidth="1"/>
    <col min="8440" max="8440" width="4.42578125" style="46" customWidth="1"/>
    <col min="8441" max="8441" width="3.85546875" style="46" customWidth="1"/>
    <col min="8442" max="8442" width="5.140625" style="46" customWidth="1"/>
    <col min="8443" max="8443" width="4.28515625" style="46" customWidth="1"/>
    <col min="8444" max="8444" width="5.42578125" style="46" customWidth="1"/>
    <col min="8445" max="8445" width="5" style="46" customWidth="1"/>
    <col min="8446" max="8446" width="17.28515625" style="46" customWidth="1"/>
    <col min="8447" max="8458" width="0" style="46" hidden="1" customWidth="1"/>
    <col min="8459" max="8691" width="9.140625" style="46"/>
    <col min="8692" max="8692" width="5" style="46" customWidth="1"/>
    <col min="8693" max="8693" width="70.85546875" style="46" customWidth="1"/>
    <col min="8694" max="8694" width="5.140625" style="46" customWidth="1"/>
    <col min="8695" max="8695" width="4" style="46" customWidth="1"/>
    <col min="8696" max="8696" width="4.42578125" style="46" customWidth="1"/>
    <col min="8697" max="8697" width="3.85546875" style="46" customWidth="1"/>
    <col min="8698" max="8698" width="5.140625" style="46" customWidth="1"/>
    <col min="8699" max="8699" width="4.28515625" style="46" customWidth="1"/>
    <col min="8700" max="8700" width="5.42578125" style="46" customWidth="1"/>
    <col min="8701" max="8701" width="5" style="46" customWidth="1"/>
    <col min="8702" max="8702" width="17.28515625" style="46" customWidth="1"/>
    <col min="8703" max="8714" width="0" style="46" hidden="1" customWidth="1"/>
    <col min="8715" max="8947" width="9.140625" style="46"/>
    <col min="8948" max="8948" width="5" style="46" customWidth="1"/>
    <col min="8949" max="8949" width="70.85546875" style="46" customWidth="1"/>
    <col min="8950" max="8950" width="5.140625" style="46" customWidth="1"/>
    <col min="8951" max="8951" width="4" style="46" customWidth="1"/>
    <col min="8952" max="8952" width="4.42578125" style="46" customWidth="1"/>
    <col min="8953" max="8953" width="3.85546875" style="46" customWidth="1"/>
    <col min="8954" max="8954" width="5.140625" style="46" customWidth="1"/>
    <col min="8955" max="8955" width="4.28515625" style="46" customWidth="1"/>
    <col min="8956" max="8956" width="5.42578125" style="46" customWidth="1"/>
    <col min="8957" max="8957" width="5" style="46" customWidth="1"/>
    <col min="8958" max="8958" width="17.28515625" style="46" customWidth="1"/>
    <col min="8959" max="8970" width="0" style="46" hidden="1" customWidth="1"/>
    <col min="8971" max="9203" width="9.140625" style="46"/>
    <col min="9204" max="9204" width="5" style="46" customWidth="1"/>
    <col min="9205" max="9205" width="70.85546875" style="46" customWidth="1"/>
    <col min="9206" max="9206" width="5.140625" style="46" customWidth="1"/>
    <col min="9207" max="9207" width="4" style="46" customWidth="1"/>
    <col min="9208" max="9208" width="4.42578125" style="46" customWidth="1"/>
    <col min="9209" max="9209" width="3.85546875" style="46" customWidth="1"/>
    <col min="9210" max="9210" width="5.140625" style="46" customWidth="1"/>
    <col min="9211" max="9211" width="4.28515625" style="46" customWidth="1"/>
    <col min="9212" max="9212" width="5.42578125" style="46" customWidth="1"/>
    <col min="9213" max="9213" width="5" style="46" customWidth="1"/>
    <col min="9214" max="9214" width="17.28515625" style="46" customWidth="1"/>
    <col min="9215" max="9226" width="0" style="46" hidden="1" customWidth="1"/>
    <col min="9227" max="9459" width="9.140625" style="46"/>
    <col min="9460" max="9460" width="5" style="46" customWidth="1"/>
    <col min="9461" max="9461" width="70.85546875" style="46" customWidth="1"/>
    <col min="9462" max="9462" width="5.140625" style="46" customWidth="1"/>
    <col min="9463" max="9463" width="4" style="46" customWidth="1"/>
    <col min="9464" max="9464" width="4.42578125" style="46" customWidth="1"/>
    <col min="9465" max="9465" width="3.85546875" style="46" customWidth="1"/>
    <col min="9466" max="9466" width="5.140625" style="46" customWidth="1"/>
    <col min="9467" max="9467" width="4.28515625" style="46" customWidth="1"/>
    <col min="9468" max="9468" width="5.42578125" style="46" customWidth="1"/>
    <col min="9469" max="9469" width="5" style="46" customWidth="1"/>
    <col min="9470" max="9470" width="17.28515625" style="46" customWidth="1"/>
    <col min="9471" max="9482" width="0" style="46" hidden="1" customWidth="1"/>
    <col min="9483" max="9715" width="9.140625" style="46"/>
    <col min="9716" max="9716" width="5" style="46" customWidth="1"/>
    <col min="9717" max="9717" width="70.85546875" style="46" customWidth="1"/>
    <col min="9718" max="9718" width="5.140625" style="46" customWidth="1"/>
    <col min="9719" max="9719" width="4" style="46" customWidth="1"/>
    <col min="9720" max="9720" width="4.42578125" style="46" customWidth="1"/>
    <col min="9721" max="9721" width="3.85546875" style="46" customWidth="1"/>
    <col min="9722" max="9722" width="5.140625" style="46" customWidth="1"/>
    <col min="9723" max="9723" width="4.28515625" style="46" customWidth="1"/>
    <col min="9724" max="9724" width="5.42578125" style="46" customWidth="1"/>
    <col min="9725" max="9725" width="5" style="46" customWidth="1"/>
    <col min="9726" max="9726" width="17.28515625" style="46" customWidth="1"/>
    <col min="9727" max="9738" width="0" style="46" hidden="1" customWidth="1"/>
    <col min="9739" max="9971" width="9.140625" style="46"/>
    <col min="9972" max="9972" width="5" style="46" customWidth="1"/>
    <col min="9973" max="9973" width="70.85546875" style="46" customWidth="1"/>
    <col min="9974" max="9974" width="5.140625" style="46" customWidth="1"/>
    <col min="9975" max="9975" width="4" style="46" customWidth="1"/>
    <col min="9976" max="9976" width="4.42578125" style="46" customWidth="1"/>
    <col min="9977" max="9977" width="3.85546875" style="46" customWidth="1"/>
    <col min="9978" max="9978" width="5.140625" style="46" customWidth="1"/>
    <col min="9979" max="9979" width="4.28515625" style="46" customWidth="1"/>
    <col min="9980" max="9980" width="5.42578125" style="46" customWidth="1"/>
    <col min="9981" max="9981" width="5" style="46" customWidth="1"/>
    <col min="9982" max="9982" width="17.28515625" style="46" customWidth="1"/>
    <col min="9983" max="9994" width="0" style="46" hidden="1" customWidth="1"/>
    <col min="9995" max="10227" width="9.140625" style="46"/>
    <col min="10228" max="10228" width="5" style="46" customWidth="1"/>
    <col min="10229" max="10229" width="70.85546875" style="46" customWidth="1"/>
    <col min="10230" max="10230" width="5.140625" style="46" customWidth="1"/>
    <col min="10231" max="10231" width="4" style="46" customWidth="1"/>
    <col min="10232" max="10232" width="4.42578125" style="46" customWidth="1"/>
    <col min="10233" max="10233" width="3.85546875" style="46" customWidth="1"/>
    <col min="10234" max="10234" width="5.140625" style="46" customWidth="1"/>
    <col min="10235" max="10235" width="4.28515625" style="46" customWidth="1"/>
    <col min="10236" max="10236" width="5.42578125" style="46" customWidth="1"/>
    <col min="10237" max="10237" width="5" style="46" customWidth="1"/>
    <col min="10238" max="10238" width="17.28515625" style="46" customWidth="1"/>
    <col min="10239" max="10250" width="0" style="46" hidden="1" customWidth="1"/>
    <col min="10251" max="10483" width="9.140625" style="46"/>
    <col min="10484" max="10484" width="5" style="46" customWidth="1"/>
    <col min="10485" max="10485" width="70.85546875" style="46" customWidth="1"/>
    <col min="10486" max="10486" width="5.140625" style="46" customWidth="1"/>
    <col min="10487" max="10487" width="4" style="46" customWidth="1"/>
    <col min="10488" max="10488" width="4.42578125" style="46" customWidth="1"/>
    <col min="10489" max="10489" width="3.85546875" style="46" customWidth="1"/>
    <col min="10490" max="10490" width="5.140625" style="46" customWidth="1"/>
    <col min="10491" max="10491" width="4.28515625" style="46" customWidth="1"/>
    <col min="10492" max="10492" width="5.42578125" style="46" customWidth="1"/>
    <col min="10493" max="10493" width="5" style="46" customWidth="1"/>
    <col min="10494" max="10494" width="17.28515625" style="46" customWidth="1"/>
    <col min="10495" max="10506" width="0" style="46" hidden="1" customWidth="1"/>
    <col min="10507" max="10739" width="9.140625" style="46"/>
    <col min="10740" max="10740" width="5" style="46" customWidth="1"/>
    <col min="10741" max="10741" width="70.85546875" style="46" customWidth="1"/>
    <col min="10742" max="10742" width="5.140625" style="46" customWidth="1"/>
    <col min="10743" max="10743" width="4" style="46" customWidth="1"/>
    <col min="10744" max="10744" width="4.42578125" style="46" customWidth="1"/>
    <col min="10745" max="10745" width="3.85546875" style="46" customWidth="1"/>
    <col min="10746" max="10746" width="5.140625" style="46" customWidth="1"/>
    <col min="10747" max="10747" width="4.28515625" style="46" customWidth="1"/>
    <col min="10748" max="10748" width="5.42578125" style="46" customWidth="1"/>
    <col min="10749" max="10749" width="5" style="46" customWidth="1"/>
    <col min="10750" max="10750" width="17.28515625" style="46" customWidth="1"/>
    <col min="10751" max="10762" width="0" style="46" hidden="1" customWidth="1"/>
    <col min="10763" max="10995" width="9.140625" style="46"/>
    <col min="10996" max="10996" width="5" style="46" customWidth="1"/>
    <col min="10997" max="10997" width="70.85546875" style="46" customWidth="1"/>
    <col min="10998" max="10998" width="5.140625" style="46" customWidth="1"/>
    <col min="10999" max="10999" width="4" style="46" customWidth="1"/>
    <col min="11000" max="11000" width="4.42578125" style="46" customWidth="1"/>
    <col min="11001" max="11001" width="3.85546875" style="46" customWidth="1"/>
    <col min="11002" max="11002" width="5.140625" style="46" customWidth="1"/>
    <col min="11003" max="11003" width="4.28515625" style="46" customWidth="1"/>
    <col min="11004" max="11004" width="5.42578125" style="46" customWidth="1"/>
    <col min="11005" max="11005" width="5" style="46" customWidth="1"/>
    <col min="11006" max="11006" width="17.28515625" style="46" customWidth="1"/>
    <col min="11007" max="11018" width="0" style="46" hidden="1" customWidth="1"/>
    <col min="11019" max="11251" width="9.140625" style="46"/>
    <col min="11252" max="11252" width="5" style="46" customWidth="1"/>
    <col min="11253" max="11253" width="70.85546875" style="46" customWidth="1"/>
    <col min="11254" max="11254" width="5.140625" style="46" customWidth="1"/>
    <col min="11255" max="11255" width="4" style="46" customWidth="1"/>
    <col min="11256" max="11256" width="4.42578125" style="46" customWidth="1"/>
    <col min="11257" max="11257" width="3.85546875" style="46" customWidth="1"/>
    <col min="11258" max="11258" width="5.140625" style="46" customWidth="1"/>
    <col min="11259" max="11259" width="4.28515625" style="46" customWidth="1"/>
    <col min="11260" max="11260" width="5.42578125" style="46" customWidth="1"/>
    <col min="11261" max="11261" width="5" style="46" customWidth="1"/>
    <col min="11262" max="11262" width="17.28515625" style="46" customWidth="1"/>
    <col min="11263" max="11274" width="0" style="46" hidden="1" customWidth="1"/>
    <col min="11275" max="11507" width="9.140625" style="46"/>
    <col min="11508" max="11508" width="5" style="46" customWidth="1"/>
    <col min="11509" max="11509" width="70.85546875" style="46" customWidth="1"/>
    <col min="11510" max="11510" width="5.140625" style="46" customWidth="1"/>
    <col min="11511" max="11511" width="4" style="46" customWidth="1"/>
    <col min="11512" max="11512" width="4.42578125" style="46" customWidth="1"/>
    <col min="11513" max="11513" width="3.85546875" style="46" customWidth="1"/>
    <col min="11514" max="11514" width="5.140625" style="46" customWidth="1"/>
    <col min="11515" max="11515" width="4.28515625" style="46" customWidth="1"/>
    <col min="11516" max="11516" width="5.42578125" style="46" customWidth="1"/>
    <col min="11517" max="11517" width="5" style="46" customWidth="1"/>
    <col min="11518" max="11518" width="17.28515625" style="46" customWidth="1"/>
    <col min="11519" max="11530" width="0" style="46" hidden="1" customWidth="1"/>
    <col min="11531" max="11763" width="9.140625" style="46"/>
    <col min="11764" max="11764" width="5" style="46" customWidth="1"/>
    <col min="11765" max="11765" width="70.85546875" style="46" customWidth="1"/>
    <col min="11766" max="11766" width="5.140625" style="46" customWidth="1"/>
    <col min="11767" max="11767" width="4" style="46" customWidth="1"/>
    <col min="11768" max="11768" width="4.42578125" style="46" customWidth="1"/>
    <col min="11769" max="11769" width="3.85546875" style="46" customWidth="1"/>
    <col min="11770" max="11770" width="5.140625" style="46" customWidth="1"/>
    <col min="11771" max="11771" width="4.28515625" style="46" customWidth="1"/>
    <col min="11772" max="11772" width="5.42578125" style="46" customWidth="1"/>
    <col min="11773" max="11773" width="5" style="46" customWidth="1"/>
    <col min="11774" max="11774" width="17.28515625" style="46" customWidth="1"/>
    <col min="11775" max="11786" width="0" style="46" hidden="1" customWidth="1"/>
    <col min="11787" max="12019" width="9.140625" style="46"/>
    <col min="12020" max="12020" width="5" style="46" customWidth="1"/>
    <col min="12021" max="12021" width="70.85546875" style="46" customWidth="1"/>
    <col min="12022" max="12022" width="5.140625" style="46" customWidth="1"/>
    <col min="12023" max="12023" width="4" style="46" customWidth="1"/>
    <col min="12024" max="12024" width="4.42578125" style="46" customWidth="1"/>
    <col min="12025" max="12025" width="3.85546875" style="46" customWidth="1"/>
    <col min="12026" max="12026" width="5.140625" style="46" customWidth="1"/>
    <col min="12027" max="12027" width="4.28515625" style="46" customWidth="1"/>
    <col min="12028" max="12028" width="5.42578125" style="46" customWidth="1"/>
    <col min="12029" max="12029" width="5" style="46" customWidth="1"/>
    <col min="12030" max="12030" width="17.28515625" style="46" customWidth="1"/>
    <col min="12031" max="12042" width="0" style="46" hidden="1" customWidth="1"/>
    <col min="12043" max="12275" width="9.140625" style="46"/>
    <col min="12276" max="12276" width="5" style="46" customWidth="1"/>
    <col min="12277" max="12277" width="70.85546875" style="46" customWidth="1"/>
    <col min="12278" max="12278" width="5.140625" style="46" customWidth="1"/>
    <col min="12279" max="12279" width="4" style="46" customWidth="1"/>
    <col min="12280" max="12280" width="4.42578125" style="46" customWidth="1"/>
    <col min="12281" max="12281" width="3.85546875" style="46" customWidth="1"/>
    <col min="12282" max="12282" width="5.140625" style="46" customWidth="1"/>
    <col min="12283" max="12283" width="4.28515625" style="46" customWidth="1"/>
    <col min="12284" max="12284" width="5.42578125" style="46" customWidth="1"/>
    <col min="12285" max="12285" width="5" style="46" customWidth="1"/>
    <col min="12286" max="12286" width="17.28515625" style="46" customWidth="1"/>
    <col min="12287" max="12298" width="0" style="46" hidden="1" customWidth="1"/>
    <col min="12299" max="12531" width="9.140625" style="46"/>
    <col min="12532" max="12532" width="5" style="46" customWidth="1"/>
    <col min="12533" max="12533" width="70.85546875" style="46" customWidth="1"/>
    <col min="12534" max="12534" width="5.140625" style="46" customWidth="1"/>
    <col min="12535" max="12535" width="4" style="46" customWidth="1"/>
    <col min="12536" max="12536" width="4.42578125" style="46" customWidth="1"/>
    <col min="12537" max="12537" width="3.85546875" style="46" customWidth="1"/>
    <col min="12538" max="12538" width="5.140625" style="46" customWidth="1"/>
    <col min="12539" max="12539" width="4.28515625" style="46" customWidth="1"/>
    <col min="12540" max="12540" width="5.42578125" style="46" customWidth="1"/>
    <col min="12541" max="12541" width="5" style="46" customWidth="1"/>
    <col min="12542" max="12542" width="17.28515625" style="46" customWidth="1"/>
    <col min="12543" max="12554" width="0" style="46" hidden="1" customWidth="1"/>
    <col min="12555" max="12787" width="9.140625" style="46"/>
    <col min="12788" max="12788" width="5" style="46" customWidth="1"/>
    <col min="12789" max="12789" width="70.85546875" style="46" customWidth="1"/>
    <col min="12790" max="12790" width="5.140625" style="46" customWidth="1"/>
    <col min="12791" max="12791" width="4" style="46" customWidth="1"/>
    <col min="12792" max="12792" width="4.42578125" style="46" customWidth="1"/>
    <col min="12793" max="12793" width="3.85546875" style="46" customWidth="1"/>
    <col min="12794" max="12794" width="5.140625" style="46" customWidth="1"/>
    <col min="12795" max="12795" width="4.28515625" style="46" customWidth="1"/>
    <col min="12796" max="12796" width="5.42578125" style="46" customWidth="1"/>
    <col min="12797" max="12797" width="5" style="46" customWidth="1"/>
    <col min="12798" max="12798" width="17.28515625" style="46" customWidth="1"/>
    <col min="12799" max="12810" width="0" style="46" hidden="1" customWidth="1"/>
    <col min="12811" max="13043" width="9.140625" style="46"/>
    <col min="13044" max="13044" width="5" style="46" customWidth="1"/>
    <col min="13045" max="13045" width="70.85546875" style="46" customWidth="1"/>
    <col min="13046" max="13046" width="5.140625" style="46" customWidth="1"/>
    <col min="13047" max="13047" width="4" style="46" customWidth="1"/>
    <col min="13048" max="13048" width="4.42578125" style="46" customWidth="1"/>
    <col min="13049" max="13049" width="3.85546875" style="46" customWidth="1"/>
    <col min="13050" max="13050" width="5.140625" style="46" customWidth="1"/>
    <col min="13051" max="13051" width="4.28515625" style="46" customWidth="1"/>
    <col min="13052" max="13052" width="5.42578125" style="46" customWidth="1"/>
    <col min="13053" max="13053" width="5" style="46" customWidth="1"/>
    <col min="13054" max="13054" width="17.28515625" style="46" customWidth="1"/>
    <col min="13055" max="13066" width="0" style="46" hidden="1" customWidth="1"/>
    <col min="13067" max="13299" width="9.140625" style="46"/>
    <col min="13300" max="13300" width="5" style="46" customWidth="1"/>
    <col min="13301" max="13301" width="70.85546875" style="46" customWidth="1"/>
    <col min="13302" max="13302" width="5.140625" style="46" customWidth="1"/>
    <col min="13303" max="13303" width="4" style="46" customWidth="1"/>
    <col min="13304" max="13304" width="4.42578125" style="46" customWidth="1"/>
    <col min="13305" max="13305" width="3.85546875" style="46" customWidth="1"/>
    <col min="13306" max="13306" width="5.140625" style="46" customWidth="1"/>
    <col min="13307" max="13307" width="4.28515625" style="46" customWidth="1"/>
    <col min="13308" max="13308" width="5.42578125" style="46" customWidth="1"/>
    <col min="13309" max="13309" width="5" style="46" customWidth="1"/>
    <col min="13310" max="13310" width="17.28515625" style="46" customWidth="1"/>
    <col min="13311" max="13322" width="0" style="46" hidden="1" customWidth="1"/>
    <col min="13323" max="13555" width="9.140625" style="46"/>
    <col min="13556" max="13556" width="5" style="46" customWidth="1"/>
    <col min="13557" max="13557" width="70.85546875" style="46" customWidth="1"/>
    <col min="13558" max="13558" width="5.140625" style="46" customWidth="1"/>
    <col min="13559" max="13559" width="4" style="46" customWidth="1"/>
    <col min="13560" max="13560" width="4.42578125" style="46" customWidth="1"/>
    <col min="13561" max="13561" width="3.85546875" style="46" customWidth="1"/>
    <col min="13562" max="13562" width="5.140625" style="46" customWidth="1"/>
    <col min="13563" max="13563" width="4.28515625" style="46" customWidth="1"/>
    <col min="13564" max="13564" width="5.42578125" style="46" customWidth="1"/>
    <col min="13565" max="13565" width="5" style="46" customWidth="1"/>
    <col min="13566" max="13566" width="17.28515625" style="46" customWidth="1"/>
    <col min="13567" max="13578" width="0" style="46" hidden="1" customWidth="1"/>
    <col min="13579" max="13811" width="9.140625" style="46"/>
    <col min="13812" max="13812" width="5" style="46" customWidth="1"/>
    <col min="13813" max="13813" width="70.85546875" style="46" customWidth="1"/>
    <col min="13814" max="13814" width="5.140625" style="46" customWidth="1"/>
    <col min="13815" max="13815" width="4" style="46" customWidth="1"/>
    <col min="13816" max="13816" width="4.42578125" style="46" customWidth="1"/>
    <col min="13817" max="13817" width="3.85546875" style="46" customWidth="1"/>
    <col min="13818" max="13818" width="5.140625" style="46" customWidth="1"/>
    <col min="13819" max="13819" width="4.28515625" style="46" customWidth="1"/>
    <col min="13820" max="13820" width="5.42578125" style="46" customWidth="1"/>
    <col min="13821" max="13821" width="5" style="46" customWidth="1"/>
    <col min="13822" max="13822" width="17.28515625" style="46" customWidth="1"/>
    <col min="13823" max="13834" width="0" style="46" hidden="1" customWidth="1"/>
    <col min="13835" max="14067" width="9.140625" style="46"/>
    <col min="14068" max="14068" width="5" style="46" customWidth="1"/>
    <col min="14069" max="14069" width="70.85546875" style="46" customWidth="1"/>
    <col min="14070" max="14070" width="5.140625" style="46" customWidth="1"/>
    <col min="14071" max="14071" width="4" style="46" customWidth="1"/>
    <col min="14072" max="14072" width="4.42578125" style="46" customWidth="1"/>
    <col min="14073" max="14073" width="3.85546875" style="46" customWidth="1"/>
    <col min="14074" max="14074" width="5.140625" style="46" customWidth="1"/>
    <col min="14075" max="14075" width="4.28515625" style="46" customWidth="1"/>
    <col min="14076" max="14076" width="5.42578125" style="46" customWidth="1"/>
    <col min="14077" max="14077" width="5" style="46" customWidth="1"/>
    <col min="14078" max="14078" width="17.28515625" style="46" customWidth="1"/>
    <col min="14079" max="14090" width="0" style="46" hidden="1" customWidth="1"/>
    <col min="14091" max="14323" width="9.140625" style="46"/>
    <col min="14324" max="14324" width="5" style="46" customWidth="1"/>
    <col min="14325" max="14325" width="70.85546875" style="46" customWidth="1"/>
    <col min="14326" max="14326" width="5.140625" style="46" customWidth="1"/>
    <col min="14327" max="14327" width="4" style="46" customWidth="1"/>
    <col min="14328" max="14328" width="4.42578125" style="46" customWidth="1"/>
    <col min="14329" max="14329" width="3.85546875" style="46" customWidth="1"/>
    <col min="14330" max="14330" width="5.140625" style="46" customWidth="1"/>
    <col min="14331" max="14331" width="4.28515625" style="46" customWidth="1"/>
    <col min="14332" max="14332" width="5.42578125" style="46" customWidth="1"/>
    <col min="14333" max="14333" width="5" style="46" customWidth="1"/>
    <col min="14334" max="14334" width="17.28515625" style="46" customWidth="1"/>
    <col min="14335" max="14346" width="0" style="46" hidden="1" customWidth="1"/>
    <col min="14347" max="14579" width="9.140625" style="46"/>
    <col min="14580" max="14580" width="5" style="46" customWidth="1"/>
    <col min="14581" max="14581" width="70.85546875" style="46" customWidth="1"/>
    <col min="14582" max="14582" width="5.140625" style="46" customWidth="1"/>
    <col min="14583" max="14583" width="4" style="46" customWidth="1"/>
    <col min="14584" max="14584" width="4.42578125" style="46" customWidth="1"/>
    <col min="14585" max="14585" width="3.85546875" style="46" customWidth="1"/>
    <col min="14586" max="14586" width="5.140625" style="46" customWidth="1"/>
    <col min="14587" max="14587" width="4.28515625" style="46" customWidth="1"/>
    <col min="14588" max="14588" width="5.42578125" style="46" customWidth="1"/>
    <col min="14589" max="14589" width="5" style="46" customWidth="1"/>
    <col min="14590" max="14590" width="17.28515625" style="46" customWidth="1"/>
    <col min="14591" max="14602" width="0" style="46" hidden="1" customWidth="1"/>
    <col min="14603" max="14835" width="9.140625" style="46"/>
    <col min="14836" max="14836" width="5" style="46" customWidth="1"/>
    <col min="14837" max="14837" width="70.85546875" style="46" customWidth="1"/>
    <col min="14838" max="14838" width="5.140625" style="46" customWidth="1"/>
    <col min="14839" max="14839" width="4" style="46" customWidth="1"/>
    <col min="14840" max="14840" width="4.42578125" style="46" customWidth="1"/>
    <col min="14841" max="14841" width="3.85546875" style="46" customWidth="1"/>
    <col min="14842" max="14842" width="5.140625" style="46" customWidth="1"/>
    <col min="14843" max="14843" width="4.28515625" style="46" customWidth="1"/>
    <col min="14844" max="14844" width="5.42578125" style="46" customWidth="1"/>
    <col min="14845" max="14845" width="5" style="46" customWidth="1"/>
    <col min="14846" max="14846" width="17.28515625" style="46" customWidth="1"/>
    <col min="14847" max="14858" width="0" style="46" hidden="1" customWidth="1"/>
    <col min="14859" max="15091" width="9.140625" style="46"/>
    <col min="15092" max="15092" width="5" style="46" customWidth="1"/>
    <col min="15093" max="15093" width="70.85546875" style="46" customWidth="1"/>
    <col min="15094" max="15094" width="5.140625" style="46" customWidth="1"/>
    <col min="15095" max="15095" width="4" style="46" customWidth="1"/>
    <col min="15096" max="15096" width="4.42578125" style="46" customWidth="1"/>
    <col min="15097" max="15097" width="3.85546875" style="46" customWidth="1"/>
    <col min="15098" max="15098" width="5.140625" style="46" customWidth="1"/>
    <col min="15099" max="15099" width="4.28515625" style="46" customWidth="1"/>
    <col min="15100" max="15100" width="5.42578125" style="46" customWidth="1"/>
    <col min="15101" max="15101" width="5" style="46" customWidth="1"/>
    <col min="15102" max="15102" width="17.28515625" style="46" customWidth="1"/>
    <col min="15103" max="15114" width="0" style="46" hidden="1" customWidth="1"/>
    <col min="15115" max="15347" width="9.140625" style="46"/>
    <col min="15348" max="15348" width="5" style="46" customWidth="1"/>
    <col min="15349" max="15349" width="70.85546875" style="46" customWidth="1"/>
    <col min="15350" max="15350" width="5.140625" style="46" customWidth="1"/>
    <col min="15351" max="15351" width="4" style="46" customWidth="1"/>
    <col min="15352" max="15352" width="4.42578125" style="46" customWidth="1"/>
    <col min="15353" max="15353" width="3.85546875" style="46" customWidth="1"/>
    <col min="15354" max="15354" width="5.140625" style="46" customWidth="1"/>
    <col min="15355" max="15355" width="4.28515625" style="46" customWidth="1"/>
    <col min="15356" max="15356" width="5.42578125" style="46" customWidth="1"/>
    <col min="15357" max="15357" width="5" style="46" customWidth="1"/>
    <col min="15358" max="15358" width="17.28515625" style="46" customWidth="1"/>
    <col min="15359" max="15370" width="0" style="46" hidden="1" customWidth="1"/>
    <col min="15371" max="15603" width="9.140625" style="46"/>
    <col min="15604" max="15604" width="5" style="46" customWidth="1"/>
    <col min="15605" max="15605" width="70.85546875" style="46" customWidth="1"/>
    <col min="15606" max="15606" width="5.140625" style="46" customWidth="1"/>
    <col min="15607" max="15607" width="4" style="46" customWidth="1"/>
    <col min="15608" max="15608" width="4.42578125" style="46" customWidth="1"/>
    <col min="15609" max="15609" width="3.85546875" style="46" customWidth="1"/>
    <col min="15610" max="15610" width="5.140625" style="46" customWidth="1"/>
    <col min="15611" max="15611" width="4.28515625" style="46" customWidth="1"/>
    <col min="15612" max="15612" width="5.42578125" style="46" customWidth="1"/>
    <col min="15613" max="15613" width="5" style="46" customWidth="1"/>
    <col min="15614" max="15614" width="17.28515625" style="46" customWidth="1"/>
    <col min="15615" max="15626" width="0" style="46" hidden="1" customWidth="1"/>
    <col min="15627" max="15859" width="9.140625" style="46"/>
    <col min="15860" max="15860" width="5" style="46" customWidth="1"/>
    <col min="15861" max="15861" width="70.85546875" style="46" customWidth="1"/>
    <col min="15862" max="15862" width="5.140625" style="46" customWidth="1"/>
    <col min="15863" max="15863" width="4" style="46" customWidth="1"/>
    <col min="15864" max="15864" width="4.42578125" style="46" customWidth="1"/>
    <col min="15865" max="15865" width="3.85546875" style="46" customWidth="1"/>
    <col min="15866" max="15866" width="5.140625" style="46" customWidth="1"/>
    <col min="15867" max="15867" width="4.28515625" style="46" customWidth="1"/>
    <col min="15868" max="15868" width="5.42578125" style="46" customWidth="1"/>
    <col min="15869" max="15869" width="5" style="46" customWidth="1"/>
    <col min="15870" max="15870" width="17.28515625" style="46" customWidth="1"/>
    <col min="15871" max="15882" width="0" style="46" hidden="1" customWidth="1"/>
    <col min="15883" max="16115" width="9.140625" style="46"/>
    <col min="16116" max="16116" width="5" style="46" customWidth="1"/>
    <col min="16117" max="16117" width="70.85546875" style="46" customWidth="1"/>
    <col min="16118" max="16118" width="5.140625" style="46" customWidth="1"/>
    <col min="16119" max="16119" width="4" style="46" customWidth="1"/>
    <col min="16120" max="16120" width="4.42578125" style="46" customWidth="1"/>
    <col min="16121" max="16121" width="3.85546875" style="46" customWidth="1"/>
    <col min="16122" max="16122" width="5.140625" style="46" customWidth="1"/>
    <col min="16123" max="16123" width="4.28515625" style="46" customWidth="1"/>
    <col min="16124" max="16124" width="5.42578125" style="46" customWidth="1"/>
    <col min="16125" max="16125" width="5" style="46" customWidth="1"/>
    <col min="16126" max="16126" width="17.28515625" style="46" customWidth="1"/>
    <col min="16127" max="16138" width="0" style="46" hidden="1" customWidth="1"/>
    <col min="16139" max="16384" width="9.140625" style="46"/>
  </cols>
  <sheetData>
    <row r="1" spans="1:13" ht="69.75" hidden="1" customHeight="1" x14ac:dyDescent="0.3">
      <c r="A1" s="44"/>
      <c r="B1" s="44"/>
      <c r="C1" s="45"/>
      <c r="D1" s="45"/>
      <c r="E1" s="45"/>
      <c r="F1" s="45"/>
      <c r="G1" s="45"/>
      <c r="H1" s="45"/>
      <c r="I1" s="45"/>
      <c r="J1" s="45"/>
      <c r="K1" s="44"/>
    </row>
    <row r="2" spans="1:13" ht="20.100000000000001" customHeight="1" x14ac:dyDescent="0.3">
      <c r="A2" s="100"/>
      <c r="B2" s="100"/>
      <c r="C2" s="101"/>
      <c r="D2" s="101"/>
      <c r="E2" s="101"/>
      <c r="F2" s="101"/>
      <c r="G2" s="101"/>
      <c r="H2" s="101"/>
      <c r="I2" s="118" t="s">
        <v>206</v>
      </c>
      <c r="J2" s="118"/>
      <c r="K2" s="118"/>
    </row>
    <row r="3" spans="1:13" ht="70.5" hidden="1" customHeight="1" x14ac:dyDescent="0.3">
      <c r="A3" s="100"/>
      <c r="B3" s="100"/>
      <c r="C3" s="101"/>
      <c r="D3" s="101"/>
      <c r="E3" s="101"/>
      <c r="F3" s="101"/>
      <c r="G3" s="101"/>
      <c r="H3" s="101"/>
      <c r="I3" s="118"/>
      <c r="J3" s="118"/>
      <c r="K3" s="118"/>
    </row>
    <row r="4" spans="1:13" ht="26.25" hidden="1" customHeight="1" x14ac:dyDescent="0.3">
      <c r="A4" s="100"/>
      <c r="B4" s="100"/>
      <c r="C4" s="101"/>
      <c r="D4" s="101"/>
      <c r="E4" s="101"/>
      <c r="F4" s="101"/>
      <c r="G4" s="101"/>
      <c r="H4" s="101"/>
      <c r="I4" s="118"/>
      <c r="J4" s="118"/>
      <c r="K4" s="118"/>
    </row>
    <row r="5" spans="1:13" ht="147.75" customHeight="1" x14ac:dyDescent="0.3">
      <c r="A5" s="100"/>
      <c r="B5" s="100"/>
      <c r="C5" s="101"/>
      <c r="D5" s="101"/>
      <c r="E5" s="101"/>
      <c r="F5" s="101"/>
      <c r="G5" s="101"/>
      <c r="H5" s="101"/>
      <c r="I5" s="118"/>
      <c r="J5" s="118"/>
      <c r="K5" s="118"/>
    </row>
    <row r="6" spans="1:13" ht="20.25" customHeight="1" x14ac:dyDescent="0.3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1"/>
    </row>
    <row r="7" spans="1:13" x14ac:dyDescent="0.3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3" x14ac:dyDescent="0.3">
      <c r="A8" s="100"/>
      <c r="B8" s="119" t="s">
        <v>180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3" x14ac:dyDescent="0.3">
      <c r="A9" s="4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3">
      <c r="A10" s="44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9.5" thickBo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x14ac:dyDescent="0.3">
      <c r="A12" s="48"/>
      <c r="B12" s="120" t="s">
        <v>2</v>
      </c>
      <c r="C12" s="123" t="s">
        <v>1</v>
      </c>
      <c r="D12" s="124"/>
      <c r="E12" s="124"/>
      <c r="F12" s="124"/>
      <c r="G12" s="124"/>
      <c r="H12" s="124"/>
      <c r="I12" s="124"/>
      <c r="J12" s="125"/>
      <c r="K12" s="132" t="s">
        <v>137</v>
      </c>
      <c r="L12" s="135" t="s">
        <v>137</v>
      </c>
      <c r="M12" s="138" t="s">
        <v>137</v>
      </c>
    </row>
    <row r="13" spans="1:13" x14ac:dyDescent="0.3">
      <c r="A13" s="49"/>
      <c r="B13" s="121"/>
      <c r="C13" s="126"/>
      <c r="D13" s="127"/>
      <c r="E13" s="127"/>
      <c r="F13" s="127"/>
      <c r="G13" s="127"/>
      <c r="H13" s="127"/>
      <c r="I13" s="127"/>
      <c r="J13" s="128"/>
      <c r="K13" s="133"/>
      <c r="L13" s="136"/>
      <c r="M13" s="139"/>
    </row>
    <row r="14" spans="1:13" ht="1.5" customHeight="1" thickBot="1" x14ac:dyDescent="0.35">
      <c r="A14" s="49"/>
      <c r="B14" s="121"/>
      <c r="C14" s="126"/>
      <c r="D14" s="127"/>
      <c r="E14" s="127"/>
      <c r="F14" s="127"/>
      <c r="G14" s="127"/>
      <c r="H14" s="127"/>
      <c r="I14" s="127"/>
      <c r="J14" s="128"/>
      <c r="K14" s="133"/>
      <c r="L14" s="136"/>
      <c r="M14" s="50" t="s">
        <v>3</v>
      </c>
    </row>
    <row r="15" spans="1:13" ht="19.5" hidden="1" thickBot="1" x14ac:dyDescent="0.35">
      <c r="A15" s="49"/>
      <c r="B15" s="121"/>
      <c r="C15" s="126"/>
      <c r="D15" s="127"/>
      <c r="E15" s="127"/>
      <c r="F15" s="127"/>
      <c r="G15" s="127"/>
      <c r="H15" s="127"/>
      <c r="I15" s="127"/>
      <c r="J15" s="128"/>
      <c r="K15" s="133"/>
      <c r="L15" s="136"/>
      <c r="M15" s="50" t="s">
        <v>4</v>
      </c>
    </row>
    <row r="16" spans="1:13" ht="19.5" hidden="1" thickBot="1" x14ac:dyDescent="0.35">
      <c r="A16" s="49"/>
      <c r="B16" s="122"/>
      <c r="C16" s="129"/>
      <c r="D16" s="130"/>
      <c r="E16" s="130"/>
      <c r="F16" s="130"/>
      <c r="G16" s="130"/>
      <c r="H16" s="130"/>
      <c r="I16" s="130"/>
      <c r="J16" s="131"/>
      <c r="K16" s="134"/>
      <c r="L16" s="137"/>
      <c r="M16" s="50"/>
    </row>
    <row r="17" spans="1:13" x14ac:dyDescent="0.3">
      <c r="A17" s="51">
        <v>1</v>
      </c>
      <c r="B17" s="52">
        <v>2</v>
      </c>
      <c r="C17" s="140">
        <v>3</v>
      </c>
      <c r="D17" s="140"/>
      <c r="E17" s="140"/>
      <c r="F17" s="140"/>
      <c r="G17" s="140"/>
      <c r="H17" s="140"/>
      <c r="I17" s="140"/>
      <c r="J17" s="141"/>
      <c r="K17" s="53">
        <v>4</v>
      </c>
      <c r="L17" s="54">
        <v>5</v>
      </c>
      <c r="M17" s="55">
        <v>6</v>
      </c>
    </row>
    <row r="18" spans="1:13" ht="48" customHeight="1" x14ac:dyDescent="0.3">
      <c r="A18" s="50"/>
      <c r="B18" s="50"/>
      <c r="C18" s="142" t="s">
        <v>110</v>
      </c>
      <c r="D18" s="143" t="s">
        <v>111</v>
      </c>
      <c r="E18" s="143"/>
      <c r="F18" s="143"/>
      <c r="G18" s="143"/>
      <c r="H18" s="143"/>
      <c r="I18" s="143" t="s">
        <v>112</v>
      </c>
      <c r="J18" s="143"/>
      <c r="K18" s="56"/>
      <c r="L18" s="57"/>
      <c r="M18" s="58"/>
    </row>
    <row r="19" spans="1:13" ht="70.5" customHeight="1" x14ac:dyDescent="0.3">
      <c r="A19" s="59"/>
      <c r="B19" s="59"/>
      <c r="C19" s="142"/>
      <c r="D19" s="60" t="s">
        <v>113</v>
      </c>
      <c r="E19" s="60" t="s">
        <v>114</v>
      </c>
      <c r="F19" s="60" t="s">
        <v>115</v>
      </c>
      <c r="G19" s="60" t="s">
        <v>116</v>
      </c>
      <c r="H19" s="113" t="s">
        <v>117</v>
      </c>
      <c r="I19" s="113" t="s">
        <v>118</v>
      </c>
      <c r="J19" s="113" t="s">
        <v>119</v>
      </c>
      <c r="K19" s="62" t="s">
        <v>149</v>
      </c>
      <c r="L19" s="63" t="s">
        <v>154</v>
      </c>
      <c r="M19" s="55" t="s">
        <v>182</v>
      </c>
    </row>
    <row r="20" spans="1:13" x14ac:dyDescent="0.3">
      <c r="A20" s="64" t="s">
        <v>5</v>
      </c>
      <c r="B20" s="7" t="s">
        <v>6</v>
      </c>
      <c r="C20" s="3" t="s">
        <v>7</v>
      </c>
      <c r="D20" s="3">
        <v>1</v>
      </c>
      <c r="E20" s="3" t="s">
        <v>8</v>
      </c>
      <c r="F20" s="3" t="s">
        <v>8</v>
      </c>
      <c r="G20" s="3" t="s">
        <v>7</v>
      </c>
      <c r="H20" s="3" t="s">
        <v>8</v>
      </c>
      <c r="I20" s="3" t="s">
        <v>9</v>
      </c>
      <c r="J20" s="3" t="s">
        <v>7</v>
      </c>
      <c r="K20" s="66">
        <f>K22+K32+K34+K41+K52+K39+K50+K27+K47</f>
        <v>38914.639999999999</v>
      </c>
      <c r="L20" s="66">
        <f t="shared" ref="L20:M20" si="0">L22+L32+L34+L41+L52+L39+L50+L27+L47</f>
        <v>39949.040000000001</v>
      </c>
      <c r="M20" s="66">
        <f t="shared" si="0"/>
        <v>35775</v>
      </c>
    </row>
    <row r="21" spans="1:13" x14ac:dyDescent="0.3">
      <c r="A21" s="64" t="s">
        <v>10</v>
      </c>
      <c r="B21" s="8" t="s">
        <v>11</v>
      </c>
      <c r="C21" s="3" t="s">
        <v>7</v>
      </c>
      <c r="D21" s="3" t="s">
        <v>12</v>
      </c>
      <c r="E21" s="3" t="s">
        <v>13</v>
      </c>
      <c r="F21" s="3" t="s">
        <v>8</v>
      </c>
      <c r="G21" s="3" t="s">
        <v>7</v>
      </c>
      <c r="H21" s="3" t="s">
        <v>8</v>
      </c>
      <c r="I21" s="3" t="s">
        <v>9</v>
      </c>
      <c r="J21" s="3" t="s">
        <v>7</v>
      </c>
      <c r="K21" s="66">
        <f t="shared" ref="K21:M21" si="1">K22</f>
        <v>22775</v>
      </c>
      <c r="L21" s="66">
        <f t="shared" si="1"/>
        <v>23517</v>
      </c>
      <c r="M21" s="66">
        <f t="shared" si="1"/>
        <v>24928</v>
      </c>
    </row>
    <row r="22" spans="1:13" ht="25.5" customHeight="1" x14ac:dyDescent="0.3">
      <c r="A22" s="64"/>
      <c r="B22" s="8" t="s">
        <v>14</v>
      </c>
      <c r="C22" s="3" t="s">
        <v>15</v>
      </c>
      <c r="D22" s="3" t="s">
        <v>12</v>
      </c>
      <c r="E22" s="3" t="s">
        <v>13</v>
      </c>
      <c r="F22" s="3" t="s">
        <v>16</v>
      </c>
      <c r="G22" s="3" t="s">
        <v>7</v>
      </c>
      <c r="H22" s="3" t="s">
        <v>13</v>
      </c>
      <c r="I22" s="3" t="s">
        <v>9</v>
      </c>
      <c r="J22" s="3" t="s">
        <v>17</v>
      </c>
      <c r="K22" s="66">
        <f>K23+K24+K25+K26</f>
        <v>22775</v>
      </c>
      <c r="L22" s="66">
        <f t="shared" ref="L22:M22" si="2">L23+L24+L25+L26</f>
        <v>23517</v>
      </c>
      <c r="M22" s="66">
        <f t="shared" si="2"/>
        <v>24928</v>
      </c>
    </row>
    <row r="23" spans="1:13" ht="72.75" customHeight="1" x14ac:dyDescent="0.3">
      <c r="A23" s="68" t="s">
        <v>18</v>
      </c>
      <c r="B23" s="9" t="s">
        <v>128</v>
      </c>
      <c r="C23" s="10" t="s">
        <v>15</v>
      </c>
      <c r="D23" s="10" t="s">
        <v>12</v>
      </c>
      <c r="E23" s="10" t="s">
        <v>13</v>
      </c>
      <c r="F23" s="10" t="s">
        <v>16</v>
      </c>
      <c r="G23" s="10" t="s">
        <v>19</v>
      </c>
      <c r="H23" s="10" t="s">
        <v>13</v>
      </c>
      <c r="I23" s="10" t="s">
        <v>9</v>
      </c>
      <c r="J23" s="10" t="s">
        <v>17</v>
      </c>
      <c r="K23" s="69">
        <f>21383+1000</f>
        <v>22383</v>
      </c>
      <c r="L23" s="70" t="s">
        <v>193</v>
      </c>
      <c r="M23" s="71">
        <v>24480</v>
      </c>
    </row>
    <row r="24" spans="1:13" ht="81.75" customHeight="1" x14ac:dyDescent="0.3">
      <c r="A24" s="68" t="s">
        <v>20</v>
      </c>
      <c r="B24" s="9" t="s">
        <v>21</v>
      </c>
      <c r="C24" s="10" t="s">
        <v>15</v>
      </c>
      <c r="D24" s="10" t="s">
        <v>12</v>
      </c>
      <c r="E24" s="10" t="s">
        <v>13</v>
      </c>
      <c r="F24" s="10" t="s">
        <v>16</v>
      </c>
      <c r="G24" s="10" t="s">
        <v>22</v>
      </c>
      <c r="H24" s="10" t="s">
        <v>13</v>
      </c>
      <c r="I24" s="10" t="s">
        <v>9</v>
      </c>
      <c r="J24" s="10" t="s">
        <v>17</v>
      </c>
      <c r="K24" s="69">
        <v>218</v>
      </c>
      <c r="L24" s="72" t="s">
        <v>194</v>
      </c>
      <c r="M24" s="71">
        <v>249</v>
      </c>
    </row>
    <row r="25" spans="1:13" ht="39.75" customHeight="1" x14ac:dyDescent="0.3">
      <c r="A25" s="68" t="s">
        <v>23</v>
      </c>
      <c r="B25" s="9" t="s">
        <v>24</v>
      </c>
      <c r="C25" s="10" t="s">
        <v>15</v>
      </c>
      <c r="D25" s="10" t="s">
        <v>12</v>
      </c>
      <c r="E25" s="10" t="s">
        <v>13</v>
      </c>
      <c r="F25" s="10" t="s">
        <v>16</v>
      </c>
      <c r="G25" s="10" t="s">
        <v>25</v>
      </c>
      <c r="H25" s="10" t="s">
        <v>13</v>
      </c>
      <c r="I25" s="10" t="s">
        <v>9</v>
      </c>
      <c r="J25" s="10" t="s">
        <v>17</v>
      </c>
      <c r="K25" s="69">
        <v>174</v>
      </c>
      <c r="L25" s="70" t="s">
        <v>195</v>
      </c>
      <c r="M25" s="71">
        <v>199</v>
      </c>
    </row>
    <row r="26" spans="1:13" ht="72" customHeight="1" x14ac:dyDescent="0.3">
      <c r="A26" s="68" t="s">
        <v>26</v>
      </c>
      <c r="B26" s="11" t="s">
        <v>27</v>
      </c>
      <c r="C26" s="10" t="s">
        <v>15</v>
      </c>
      <c r="D26" s="10" t="s">
        <v>12</v>
      </c>
      <c r="E26" s="10" t="s">
        <v>13</v>
      </c>
      <c r="F26" s="10" t="s">
        <v>16</v>
      </c>
      <c r="G26" s="10" t="s">
        <v>28</v>
      </c>
      <c r="H26" s="10" t="s">
        <v>13</v>
      </c>
      <c r="I26" s="10" t="s">
        <v>9</v>
      </c>
      <c r="J26" s="10" t="s">
        <v>17</v>
      </c>
      <c r="K26" s="69">
        <v>0</v>
      </c>
      <c r="L26" s="70" t="s">
        <v>156</v>
      </c>
      <c r="M26" s="71">
        <v>0</v>
      </c>
    </row>
    <row r="27" spans="1:13" ht="21.75" customHeight="1" x14ac:dyDescent="0.3">
      <c r="A27" s="67">
        <v>2</v>
      </c>
      <c r="B27" s="12" t="s">
        <v>29</v>
      </c>
      <c r="C27" s="3" t="s">
        <v>7</v>
      </c>
      <c r="D27" s="3" t="s">
        <v>12</v>
      </c>
      <c r="E27" s="3" t="s">
        <v>30</v>
      </c>
      <c r="F27" s="3" t="s">
        <v>16</v>
      </c>
      <c r="G27" s="3" t="s">
        <v>7</v>
      </c>
      <c r="H27" s="3" t="s">
        <v>13</v>
      </c>
      <c r="I27" s="3" t="s">
        <v>9</v>
      </c>
      <c r="J27" s="3" t="s">
        <v>17</v>
      </c>
      <c r="K27" s="66">
        <f>K28+K29+K30+K31</f>
        <v>5740.6399999999994</v>
      </c>
      <c r="L27" s="73">
        <f t="shared" ref="L27:M27" si="3">L28+L29+L30+L31</f>
        <v>5817.0400000000009</v>
      </c>
      <c r="M27" s="50">
        <f t="shared" si="3"/>
        <v>0</v>
      </c>
    </row>
    <row r="28" spans="1:13" ht="53.25" customHeight="1" x14ac:dyDescent="0.3">
      <c r="A28" s="74" t="s">
        <v>31</v>
      </c>
      <c r="B28" s="9" t="s">
        <v>32</v>
      </c>
      <c r="C28" s="10" t="s">
        <v>33</v>
      </c>
      <c r="D28" s="10" t="s">
        <v>12</v>
      </c>
      <c r="E28" s="10" t="s">
        <v>30</v>
      </c>
      <c r="F28" s="10" t="s">
        <v>16</v>
      </c>
      <c r="G28" s="10" t="s">
        <v>199</v>
      </c>
      <c r="H28" s="10" t="s">
        <v>13</v>
      </c>
      <c r="I28" s="10" t="s">
        <v>9</v>
      </c>
      <c r="J28" s="10" t="s">
        <v>17</v>
      </c>
      <c r="K28" s="69">
        <f>2568.35</f>
        <v>2568.35</v>
      </c>
      <c r="L28" s="70" t="s">
        <v>183</v>
      </c>
      <c r="M28" s="58">
        <v>0</v>
      </c>
    </row>
    <row r="29" spans="1:13" ht="72" customHeight="1" x14ac:dyDescent="0.3">
      <c r="A29" s="74" t="s">
        <v>35</v>
      </c>
      <c r="B29" s="9" t="s">
        <v>167</v>
      </c>
      <c r="C29" s="10" t="s">
        <v>33</v>
      </c>
      <c r="D29" s="10" t="s">
        <v>12</v>
      </c>
      <c r="E29" s="10" t="s">
        <v>30</v>
      </c>
      <c r="F29" s="10" t="s">
        <v>16</v>
      </c>
      <c r="G29" s="10" t="s">
        <v>200</v>
      </c>
      <c r="H29" s="10" t="s">
        <v>13</v>
      </c>
      <c r="I29" s="10" t="s">
        <v>9</v>
      </c>
      <c r="J29" s="10" t="s">
        <v>17</v>
      </c>
      <c r="K29" s="69">
        <f>14.39</f>
        <v>14.39</v>
      </c>
      <c r="L29" s="70" t="s">
        <v>184</v>
      </c>
      <c r="M29" s="58">
        <v>0</v>
      </c>
    </row>
    <row r="30" spans="1:13" ht="53.25" customHeight="1" x14ac:dyDescent="0.3">
      <c r="A30" s="74" t="s">
        <v>37</v>
      </c>
      <c r="B30" s="9" t="s">
        <v>168</v>
      </c>
      <c r="C30" s="10" t="s">
        <v>33</v>
      </c>
      <c r="D30" s="10" t="s">
        <v>12</v>
      </c>
      <c r="E30" s="10" t="s">
        <v>30</v>
      </c>
      <c r="F30" s="10" t="s">
        <v>16</v>
      </c>
      <c r="G30" s="10" t="s">
        <v>201</v>
      </c>
      <c r="H30" s="10" t="s">
        <v>13</v>
      </c>
      <c r="I30" s="10" t="s">
        <v>9</v>
      </c>
      <c r="J30" s="10" t="s">
        <v>17</v>
      </c>
      <c r="K30" s="69">
        <f>3476.16</f>
        <v>3476.16</v>
      </c>
      <c r="L30" s="70" t="s">
        <v>185</v>
      </c>
      <c r="M30" s="58">
        <v>0</v>
      </c>
    </row>
    <row r="31" spans="1:13" ht="53.25" customHeight="1" x14ac:dyDescent="0.3">
      <c r="A31" s="74" t="s">
        <v>39</v>
      </c>
      <c r="B31" s="9" t="s">
        <v>169</v>
      </c>
      <c r="C31" s="10" t="s">
        <v>33</v>
      </c>
      <c r="D31" s="10" t="s">
        <v>12</v>
      </c>
      <c r="E31" s="10" t="s">
        <v>30</v>
      </c>
      <c r="F31" s="10" t="s">
        <v>16</v>
      </c>
      <c r="G31" s="10" t="s">
        <v>202</v>
      </c>
      <c r="H31" s="10" t="s">
        <v>13</v>
      </c>
      <c r="I31" s="10" t="s">
        <v>9</v>
      </c>
      <c r="J31" s="10" t="s">
        <v>17</v>
      </c>
      <c r="K31" s="69">
        <f>-318.26</f>
        <v>-318.26</v>
      </c>
      <c r="L31" s="70" t="s">
        <v>186</v>
      </c>
      <c r="M31" s="58">
        <v>0</v>
      </c>
    </row>
    <row r="32" spans="1:13" x14ac:dyDescent="0.3">
      <c r="A32" s="64">
        <v>3</v>
      </c>
      <c r="B32" s="8" t="s">
        <v>41</v>
      </c>
      <c r="C32" s="3" t="s">
        <v>7</v>
      </c>
      <c r="D32" s="3" t="s">
        <v>12</v>
      </c>
      <c r="E32" s="3" t="s">
        <v>42</v>
      </c>
      <c r="F32" s="3" t="s">
        <v>8</v>
      </c>
      <c r="G32" s="3" t="s">
        <v>7</v>
      </c>
      <c r="H32" s="3" t="s">
        <v>8</v>
      </c>
      <c r="I32" s="3" t="s">
        <v>9</v>
      </c>
      <c r="J32" s="3" t="s">
        <v>7</v>
      </c>
      <c r="K32" s="66">
        <f t="shared" ref="K32:M32" si="4">K33</f>
        <v>115</v>
      </c>
      <c r="L32" s="75" t="str">
        <f>L33</f>
        <v>125,00</v>
      </c>
      <c r="M32" s="66">
        <f t="shared" si="4"/>
        <v>145</v>
      </c>
    </row>
    <row r="33" spans="1:13" x14ac:dyDescent="0.3">
      <c r="A33" s="68" t="s">
        <v>43</v>
      </c>
      <c r="B33" s="13" t="s">
        <v>44</v>
      </c>
      <c r="C33" s="10" t="s">
        <v>15</v>
      </c>
      <c r="D33" s="10" t="s">
        <v>12</v>
      </c>
      <c r="E33" s="10" t="s">
        <v>42</v>
      </c>
      <c r="F33" s="10" t="s">
        <v>30</v>
      </c>
      <c r="G33" s="10" t="s">
        <v>19</v>
      </c>
      <c r="H33" s="10" t="s">
        <v>13</v>
      </c>
      <c r="I33" s="10" t="s">
        <v>9</v>
      </c>
      <c r="J33" s="10" t="s">
        <v>17</v>
      </c>
      <c r="K33" s="69">
        <v>115</v>
      </c>
      <c r="L33" s="70" t="s">
        <v>192</v>
      </c>
      <c r="M33" s="71">
        <v>145</v>
      </c>
    </row>
    <row r="34" spans="1:13" x14ac:dyDescent="0.3">
      <c r="A34" s="76">
        <v>4</v>
      </c>
      <c r="B34" s="8" t="s">
        <v>45</v>
      </c>
      <c r="C34" s="3" t="s">
        <v>7</v>
      </c>
      <c r="D34" s="3" t="s">
        <v>12</v>
      </c>
      <c r="E34" s="3" t="s">
        <v>46</v>
      </c>
      <c r="F34" s="3" t="s">
        <v>8</v>
      </c>
      <c r="G34" s="3" t="s">
        <v>7</v>
      </c>
      <c r="H34" s="3" t="s">
        <v>8</v>
      </c>
      <c r="I34" s="3" t="s">
        <v>9</v>
      </c>
      <c r="J34" s="3" t="s">
        <v>7</v>
      </c>
      <c r="K34" s="66">
        <f>K35+K36</f>
        <v>6938</v>
      </c>
      <c r="L34" s="77">
        <f t="shared" ref="L34:M34" si="5">L35+L36</f>
        <v>7038</v>
      </c>
      <c r="M34" s="66">
        <f t="shared" si="5"/>
        <v>7141</v>
      </c>
    </row>
    <row r="35" spans="1:13" x14ac:dyDescent="0.3">
      <c r="A35" s="68" t="s">
        <v>47</v>
      </c>
      <c r="B35" s="13" t="s">
        <v>48</v>
      </c>
      <c r="C35" s="10" t="s">
        <v>15</v>
      </c>
      <c r="D35" s="10" t="s">
        <v>12</v>
      </c>
      <c r="E35" s="10" t="s">
        <v>46</v>
      </c>
      <c r="F35" s="10" t="s">
        <v>13</v>
      </c>
      <c r="G35" s="10" t="s">
        <v>25</v>
      </c>
      <c r="H35" s="10" t="s">
        <v>49</v>
      </c>
      <c r="I35" s="10" t="s">
        <v>9</v>
      </c>
      <c r="J35" s="10" t="s">
        <v>17</v>
      </c>
      <c r="K35" s="69">
        <v>3092</v>
      </c>
      <c r="L35" s="70" t="s">
        <v>189</v>
      </c>
      <c r="M35" s="71">
        <v>3217</v>
      </c>
    </row>
    <row r="36" spans="1:13" x14ac:dyDescent="0.3">
      <c r="A36" s="68" t="s">
        <v>50</v>
      </c>
      <c r="B36" s="13" t="s">
        <v>51</v>
      </c>
      <c r="C36" s="10" t="s">
        <v>15</v>
      </c>
      <c r="D36" s="10" t="s">
        <v>12</v>
      </c>
      <c r="E36" s="10" t="s">
        <v>46</v>
      </c>
      <c r="F36" s="10" t="s">
        <v>46</v>
      </c>
      <c r="G36" s="10" t="s">
        <v>7</v>
      </c>
      <c r="H36" s="10" t="s">
        <v>8</v>
      </c>
      <c r="I36" s="10" t="s">
        <v>9</v>
      </c>
      <c r="J36" s="10" t="s">
        <v>7</v>
      </c>
      <c r="K36" s="69">
        <f>K37+K38</f>
        <v>3846</v>
      </c>
      <c r="L36" s="78">
        <f t="shared" ref="L36:M36" si="6">L37+L38</f>
        <v>3884</v>
      </c>
      <c r="M36" s="69">
        <f t="shared" si="6"/>
        <v>3924</v>
      </c>
    </row>
    <row r="37" spans="1:13" ht="42" customHeight="1" x14ac:dyDescent="0.3">
      <c r="A37" s="68" t="s">
        <v>152</v>
      </c>
      <c r="B37" s="5" t="s">
        <v>52</v>
      </c>
      <c r="C37" s="10" t="s">
        <v>15</v>
      </c>
      <c r="D37" s="10" t="s">
        <v>12</v>
      </c>
      <c r="E37" s="10" t="s">
        <v>46</v>
      </c>
      <c r="F37" s="10" t="s">
        <v>46</v>
      </c>
      <c r="G37" s="10" t="s">
        <v>53</v>
      </c>
      <c r="H37" s="10" t="s">
        <v>49</v>
      </c>
      <c r="I37" s="10" t="s">
        <v>9</v>
      </c>
      <c r="J37" s="10" t="s">
        <v>17</v>
      </c>
      <c r="K37" s="69">
        <v>1920</v>
      </c>
      <c r="L37" s="70" t="s">
        <v>187</v>
      </c>
      <c r="M37" s="71">
        <v>1959</v>
      </c>
    </row>
    <row r="38" spans="1:13" ht="39.75" customHeight="1" x14ac:dyDescent="0.3">
      <c r="A38" s="68" t="s">
        <v>153</v>
      </c>
      <c r="B38" s="14" t="s">
        <v>54</v>
      </c>
      <c r="C38" s="10" t="s">
        <v>15</v>
      </c>
      <c r="D38" s="10" t="s">
        <v>12</v>
      </c>
      <c r="E38" s="10" t="s">
        <v>46</v>
      </c>
      <c r="F38" s="10" t="s">
        <v>46</v>
      </c>
      <c r="G38" s="10" t="s">
        <v>55</v>
      </c>
      <c r="H38" s="10" t="s">
        <v>49</v>
      </c>
      <c r="I38" s="10" t="s">
        <v>9</v>
      </c>
      <c r="J38" s="10" t="s">
        <v>17</v>
      </c>
      <c r="K38" s="69">
        <v>1926</v>
      </c>
      <c r="L38" s="70" t="s">
        <v>188</v>
      </c>
      <c r="M38" s="71">
        <v>1965</v>
      </c>
    </row>
    <row r="39" spans="1:13" ht="18" customHeight="1" x14ac:dyDescent="0.3">
      <c r="A39" s="79">
        <v>5</v>
      </c>
      <c r="B39" s="15" t="s">
        <v>56</v>
      </c>
      <c r="C39" s="3" t="s">
        <v>7</v>
      </c>
      <c r="D39" s="3" t="s">
        <v>12</v>
      </c>
      <c r="E39" s="3" t="s">
        <v>57</v>
      </c>
      <c r="F39" s="3" t="s">
        <v>8</v>
      </c>
      <c r="G39" s="3" t="s">
        <v>7</v>
      </c>
      <c r="H39" s="3" t="s">
        <v>8</v>
      </c>
      <c r="I39" s="3" t="s">
        <v>9</v>
      </c>
      <c r="J39" s="3" t="s">
        <v>7</v>
      </c>
      <c r="K39" s="66">
        <f>K40</f>
        <v>157</v>
      </c>
      <c r="L39" s="66" t="str">
        <f t="shared" ref="L39:M39" si="7">L40</f>
        <v>160,00</v>
      </c>
      <c r="M39" s="66">
        <f t="shared" si="7"/>
        <v>162</v>
      </c>
    </row>
    <row r="40" spans="1:13" ht="63" customHeight="1" x14ac:dyDescent="0.3">
      <c r="A40" s="68" t="s">
        <v>60</v>
      </c>
      <c r="B40" s="43" t="s">
        <v>163</v>
      </c>
      <c r="C40" s="10" t="s">
        <v>127</v>
      </c>
      <c r="D40" s="10" t="s">
        <v>12</v>
      </c>
      <c r="E40" s="10" t="s">
        <v>57</v>
      </c>
      <c r="F40" s="10" t="s">
        <v>101</v>
      </c>
      <c r="G40" s="10" t="s">
        <v>161</v>
      </c>
      <c r="H40" s="10" t="s">
        <v>13</v>
      </c>
      <c r="I40" s="10" t="s">
        <v>9</v>
      </c>
      <c r="J40" s="10" t="s">
        <v>17</v>
      </c>
      <c r="K40" s="69">
        <v>157</v>
      </c>
      <c r="L40" s="70" t="s">
        <v>162</v>
      </c>
      <c r="M40" s="71">
        <v>162</v>
      </c>
    </row>
    <row r="41" spans="1:13" ht="33" customHeight="1" x14ac:dyDescent="0.3">
      <c r="A41" s="64" t="s">
        <v>157</v>
      </c>
      <c r="B41" s="16" t="s">
        <v>58</v>
      </c>
      <c r="C41" s="3" t="s">
        <v>7</v>
      </c>
      <c r="D41" s="3" t="s">
        <v>12</v>
      </c>
      <c r="E41" s="3" t="s">
        <v>59</v>
      </c>
      <c r="F41" s="3" t="s">
        <v>8</v>
      </c>
      <c r="G41" s="3" t="s">
        <v>7</v>
      </c>
      <c r="H41" s="3" t="s">
        <v>8</v>
      </c>
      <c r="I41" s="3" t="s">
        <v>9</v>
      </c>
      <c r="J41" s="3" t="s">
        <v>7</v>
      </c>
      <c r="K41" s="66">
        <f>K43+K44+K45+K46</f>
        <v>2834</v>
      </c>
      <c r="L41" s="77">
        <f t="shared" ref="L41:M41" si="8">L43+L44+L45+L46</f>
        <v>2927</v>
      </c>
      <c r="M41" s="66">
        <f t="shared" si="8"/>
        <v>3024</v>
      </c>
    </row>
    <row r="42" spans="1:13" ht="1.5" hidden="1" customHeight="1" x14ac:dyDescent="0.3">
      <c r="A42" s="80" t="s">
        <v>60</v>
      </c>
      <c r="B42" s="17" t="s">
        <v>61</v>
      </c>
      <c r="C42" s="18" t="s">
        <v>7</v>
      </c>
      <c r="D42" s="18">
        <v>1</v>
      </c>
      <c r="E42" s="18">
        <v>11</v>
      </c>
      <c r="F42" s="18" t="s">
        <v>42</v>
      </c>
      <c r="G42" s="18" t="s">
        <v>7</v>
      </c>
      <c r="H42" s="18" t="s">
        <v>8</v>
      </c>
      <c r="I42" s="18" t="s">
        <v>9</v>
      </c>
      <c r="J42" s="18" t="s">
        <v>62</v>
      </c>
      <c r="K42" s="81">
        <f>K43</f>
        <v>980</v>
      </c>
      <c r="L42" s="82"/>
      <c r="M42" s="71"/>
    </row>
    <row r="43" spans="1:13" ht="62.25" customHeight="1" x14ac:dyDescent="0.3">
      <c r="A43" s="68" t="s">
        <v>84</v>
      </c>
      <c r="B43" s="5" t="s">
        <v>63</v>
      </c>
      <c r="C43" s="1" t="s">
        <v>64</v>
      </c>
      <c r="D43" s="10" t="s">
        <v>12</v>
      </c>
      <c r="E43" s="10" t="s">
        <v>59</v>
      </c>
      <c r="F43" s="10" t="s">
        <v>42</v>
      </c>
      <c r="G43" s="1" t="s">
        <v>65</v>
      </c>
      <c r="H43" s="1" t="s">
        <v>49</v>
      </c>
      <c r="I43" s="10" t="s">
        <v>9</v>
      </c>
      <c r="J43" s="10" t="s">
        <v>62</v>
      </c>
      <c r="K43" s="69">
        <v>980</v>
      </c>
      <c r="L43" s="83">
        <v>980</v>
      </c>
      <c r="M43" s="71">
        <v>980</v>
      </c>
    </row>
    <row r="44" spans="1:13" ht="64.5" hidden="1" customHeight="1" x14ac:dyDescent="0.3">
      <c r="A44" s="68" t="s">
        <v>66</v>
      </c>
      <c r="B44" s="5" t="s">
        <v>67</v>
      </c>
      <c r="C44" s="1" t="s">
        <v>68</v>
      </c>
      <c r="D44" s="1" t="s">
        <v>12</v>
      </c>
      <c r="E44" s="1" t="s">
        <v>59</v>
      </c>
      <c r="F44" s="1" t="s">
        <v>42</v>
      </c>
      <c r="G44" s="1" t="s">
        <v>69</v>
      </c>
      <c r="H44" s="1" t="s">
        <v>49</v>
      </c>
      <c r="I44" s="1" t="s">
        <v>9</v>
      </c>
      <c r="J44" s="1" t="s">
        <v>62</v>
      </c>
      <c r="K44" s="69"/>
      <c r="L44" s="82"/>
      <c r="M44" s="71"/>
    </row>
    <row r="45" spans="1:13" ht="32.25" hidden="1" customHeight="1" x14ac:dyDescent="0.3">
      <c r="A45" s="68" t="s">
        <v>105</v>
      </c>
      <c r="B45" s="19" t="s">
        <v>70</v>
      </c>
      <c r="C45" s="2" t="s">
        <v>127</v>
      </c>
      <c r="D45" s="2" t="s">
        <v>12</v>
      </c>
      <c r="E45" s="2" t="s">
        <v>59</v>
      </c>
      <c r="F45" s="2" t="s">
        <v>42</v>
      </c>
      <c r="G45" s="2" t="s">
        <v>71</v>
      </c>
      <c r="H45" s="2" t="s">
        <v>49</v>
      </c>
      <c r="I45" s="2" t="s">
        <v>9</v>
      </c>
      <c r="J45" s="2" t="s">
        <v>62</v>
      </c>
      <c r="K45" s="84"/>
      <c r="L45" s="85"/>
      <c r="M45" s="71"/>
    </row>
    <row r="46" spans="1:13" ht="63" customHeight="1" x14ac:dyDescent="0.3">
      <c r="A46" s="68" t="s">
        <v>158</v>
      </c>
      <c r="B46" s="20" t="s">
        <v>72</v>
      </c>
      <c r="C46" s="2" t="s">
        <v>127</v>
      </c>
      <c r="D46" s="2" t="s">
        <v>12</v>
      </c>
      <c r="E46" s="2" t="s">
        <v>59</v>
      </c>
      <c r="F46" s="2" t="s">
        <v>73</v>
      </c>
      <c r="G46" s="2" t="s">
        <v>74</v>
      </c>
      <c r="H46" s="2" t="s">
        <v>49</v>
      </c>
      <c r="I46" s="2" t="s">
        <v>9</v>
      </c>
      <c r="J46" s="2" t="s">
        <v>62</v>
      </c>
      <c r="K46" s="84">
        <v>1854</v>
      </c>
      <c r="L46" s="85">
        <v>1947</v>
      </c>
      <c r="M46" s="71">
        <v>2044</v>
      </c>
    </row>
    <row r="47" spans="1:13" ht="37.5" hidden="1" customHeight="1" x14ac:dyDescent="0.3">
      <c r="A47" s="68" t="s">
        <v>159</v>
      </c>
      <c r="B47" s="21" t="s">
        <v>75</v>
      </c>
      <c r="C47" s="22" t="s">
        <v>7</v>
      </c>
      <c r="D47" s="22" t="s">
        <v>12</v>
      </c>
      <c r="E47" s="22" t="s">
        <v>49</v>
      </c>
      <c r="F47" s="22" t="s">
        <v>8</v>
      </c>
      <c r="G47" s="22" t="s">
        <v>8</v>
      </c>
      <c r="H47" s="22" t="s">
        <v>8</v>
      </c>
      <c r="I47" s="22" t="s">
        <v>9</v>
      </c>
      <c r="J47" s="22" t="s">
        <v>76</v>
      </c>
      <c r="K47" s="84">
        <f>K49</f>
        <v>0</v>
      </c>
      <c r="L47" s="84" t="str">
        <f t="shared" ref="L47:M47" si="9">L49</f>
        <v>0</v>
      </c>
      <c r="M47" s="84">
        <f t="shared" si="9"/>
        <v>0</v>
      </c>
    </row>
    <row r="48" spans="1:13" ht="36" hidden="1" customHeight="1" x14ac:dyDescent="0.3">
      <c r="A48" s="68"/>
      <c r="B48" s="19" t="s">
        <v>77</v>
      </c>
      <c r="C48" s="2" t="s">
        <v>7</v>
      </c>
      <c r="D48" s="2" t="s">
        <v>12</v>
      </c>
      <c r="E48" s="2" t="s">
        <v>49</v>
      </c>
      <c r="F48" s="2" t="s">
        <v>16</v>
      </c>
      <c r="G48" s="2" t="s">
        <v>78</v>
      </c>
      <c r="H48" s="2" t="s">
        <v>49</v>
      </c>
      <c r="I48" s="2" t="s">
        <v>9</v>
      </c>
      <c r="J48" s="2" t="s">
        <v>76</v>
      </c>
      <c r="K48" s="84">
        <v>0</v>
      </c>
      <c r="L48" s="86"/>
      <c r="M48" s="58"/>
    </row>
    <row r="49" spans="1:13" ht="31.5" hidden="1" customHeight="1" x14ac:dyDescent="0.3">
      <c r="A49" s="68" t="s">
        <v>160</v>
      </c>
      <c r="B49" s="20" t="s">
        <v>79</v>
      </c>
      <c r="C49" s="2" t="s">
        <v>127</v>
      </c>
      <c r="D49" s="2" t="s">
        <v>12</v>
      </c>
      <c r="E49" s="2" t="s">
        <v>49</v>
      </c>
      <c r="F49" s="2" t="s">
        <v>16</v>
      </c>
      <c r="G49" s="2" t="s">
        <v>174</v>
      </c>
      <c r="H49" s="2" t="s">
        <v>49</v>
      </c>
      <c r="I49" s="2" t="s">
        <v>9</v>
      </c>
      <c r="J49" s="2" t="s">
        <v>76</v>
      </c>
      <c r="K49" s="84">
        <v>0</v>
      </c>
      <c r="L49" s="86" t="s">
        <v>108</v>
      </c>
      <c r="M49" s="58">
        <v>0</v>
      </c>
    </row>
    <row r="50" spans="1:13" ht="20.25" hidden="1" customHeight="1" x14ac:dyDescent="0.3">
      <c r="A50" s="76" t="s">
        <v>80</v>
      </c>
      <c r="B50" s="23" t="s">
        <v>81</v>
      </c>
      <c r="C50" s="22" t="s">
        <v>7</v>
      </c>
      <c r="D50" s="22" t="s">
        <v>12</v>
      </c>
      <c r="E50" s="22" t="s">
        <v>82</v>
      </c>
      <c r="F50" s="22" t="s">
        <v>8</v>
      </c>
      <c r="G50" s="22" t="s">
        <v>8</v>
      </c>
      <c r="H50" s="22" t="s">
        <v>8</v>
      </c>
      <c r="I50" s="22" t="s">
        <v>9</v>
      </c>
      <c r="J50" s="22" t="s">
        <v>83</v>
      </c>
      <c r="K50" s="87">
        <f>K51</f>
        <v>0</v>
      </c>
      <c r="L50" s="88" t="str">
        <f t="shared" ref="L50:M50" si="10">L51</f>
        <v>0</v>
      </c>
      <c r="M50" s="89">
        <f t="shared" si="10"/>
        <v>0</v>
      </c>
    </row>
    <row r="51" spans="1:13" ht="132.75" hidden="1" customHeight="1" x14ac:dyDescent="0.3">
      <c r="A51" s="68" t="s">
        <v>84</v>
      </c>
      <c r="B51" s="42" t="s">
        <v>142</v>
      </c>
      <c r="C51" s="24" t="s">
        <v>127</v>
      </c>
      <c r="D51" s="24" t="s">
        <v>12</v>
      </c>
      <c r="E51" s="24" t="s">
        <v>82</v>
      </c>
      <c r="F51" s="24" t="s">
        <v>143</v>
      </c>
      <c r="G51" s="24" t="s">
        <v>144</v>
      </c>
      <c r="H51" s="24" t="s">
        <v>49</v>
      </c>
      <c r="I51" s="24" t="s">
        <v>9</v>
      </c>
      <c r="J51" s="24" t="s">
        <v>83</v>
      </c>
      <c r="K51" s="84">
        <v>0</v>
      </c>
      <c r="L51" s="86" t="s">
        <v>108</v>
      </c>
      <c r="M51" s="58">
        <v>0</v>
      </c>
    </row>
    <row r="52" spans="1:13" ht="23.25" customHeight="1" x14ac:dyDescent="0.3">
      <c r="A52" s="76" t="s">
        <v>159</v>
      </c>
      <c r="B52" s="25" t="s">
        <v>85</v>
      </c>
      <c r="C52" s="3" t="s">
        <v>7</v>
      </c>
      <c r="D52" s="3" t="s">
        <v>12</v>
      </c>
      <c r="E52" s="3" t="s">
        <v>86</v>
      </c>
      <c r="F52" s="3" t="s">
        <v>8</v>
      </c>
      <c r="G52" s="3" t="s">
        <v>7</v>
      </c>
      <c r="H52" s="26" t="s">
        <v>49</v>
      </c>
      <c r="I52" s="3" t="s">
        <v>9</v>
      </c>
      <c r="J52" s="3" t="s">
        <v>7</v>
      </c>
      <c r="K52" s="66">
        <f>K53+K54</f>
        <v>355</v>
      </c>
      <c r="L52" s="77">
        <f t="shared" ref="L52:M52" si="11">L53+L54</f>
        <v>365</v>
      </c>
      <c r="M52" s="66">
        <f t="shared" si="11"/>
        <v>375</v>
      </c>
    </row>
    <row r="53" spans="1:13" ht="35.25" customHeight="1" x14ac:dyDescent="0.3">
      <c r="A53" s="68" t="s">
        <v>160</v>
      </c>
      <c r="B53" s="27" t="s">
        <v>87</v>
      </c>
      <c r="C53" s="10" t="s">
        <v>64</v>
      </c>
      <c r="D53" s="10" t="s">
        <v>12</v>
      </c>
      <c r="E53" s="10" t="s">
        <v>86</v>
      </c>
      <c r="F53" s="10" t="s">
        <v>46</v>
      </c>
      <c r="G53" s="10" t="s">
        <v>65</v>
      </c>
      <c r="H53" s="10" t="s">
        <v>49</v>
      </c>
      <c r="I53" s="10" t="s">
        <v>9</v>
      </c>
      <c r="J53" s="10" t="s">
        <v>88</v>
      </c>
      <c r="K53" s="69">
        <f>105</f>
        <v>105</v>
      </c>
      <c r="L53" s="82">
        <v>115</v>
      </c>
      <c r="M53" s="71">
        <v>125</v>
      </c>
    </row>
    <row r="54" spans="1:13" ht="51" customHeight="1" x14ac:dyDescent="0.3">
      <c r="A54" s="68" t="s">
        <v>196</v>
      </c>
      <c r="B54" s="28" t="s">
        <v>164</v>
      </c>
      <c r="C54" s="10" t="s">
        <v>127</v>
      </c>
      <c r="D54" s="10" t="s">
        <v>12</v>
      </c>
      <c r="E54" s="10" t="s">
        <v>86</v>
      </c>
      <c r="F54" s="10" t="s">
        <v>46</v>
      </c>
      <c r="G54" s="10" t="s">
        <v>165</v>
      </c>
      <c r="H54" s="10" t="s">
        <v>49</v>
      </c>
      <c r="I54" s="10" t="s">
        <v>9</v>
      </c>
      <c r="J54" s="10" t="s">
        <v>88</v>
      </c>
      <c r="K54" s="69">
        <f>250</f>
        <v>250</v>
      </c>
      <c r="L54" s="82">
        <v>250</v>
      </c>
      <c r="M54" s="71">
        <v>250</v>
      </c>
    </row>
    <row r="55" spans="1:13" x14ac:dyDescent="0.3">
      <c r="A55" s="76" t="s">
        <v>89</v>
      </c>
      <c r="B55" s="29" t="s">
        <v>90</v>
      </c>
      <c r="C55" s="3" t="s">
        <v>7</v>
      </c>
      <c r="D55" s="3" t="s">
        <v>91</v>
      </c>
      <c r="E55" s="3" t="s">
        <v>8</v>
      </c>
      <c r="F55" s="3" t="s">
        <v>8</v>
      </c>
      <c r="G55" s="3" t="s">
        <v>7</v>
      </c>
      <c r="H55" s="3" t="s">
        <v>8</v>
      </c>
      <c r="I55" s="3" t="s">
        <v>9</v>
      </c>
      <c r="J55" s="3" t="s">
        <v>7</v>
      </c>
      <c r="K55" s="66">
        <f>K56+K78</f>
        <v>13436.220000000001</v>
      </c>
      <c r="L55" s="66">
        <f t="shared" ref="L55:M55" si="12">L56+L78</f>
        <v>2168.3739999999998</v>
      </c>
      <c r="M55" s="66">
        <f t="shared" si="12"/>
        <v>47</v>
      </c>
    </row>
    <row r="56" spans="1:13" x14ac:dyDescent="0.3">
      <c r="A56" s="90"/>
      <c r="B56" s="8" t="s">
        <v>92</v>
      </c>
      <c r="C56" s="3" t="s">
        <v>7</v>
      </c>
      <c r="D56" s="3" t="s">
        <v>91</v>
      </c>
      <c r="E56" s="3" t="s">
        <v>16</v>
      </c>
      <c r="F56" s="3" t="s">
        <v>8</v>
      </c>
      <c r="G56" s="3" t="s">
        <v>7</v>
      </c>
      <c r="H56" s="3" t="s">
        <v>8</v>
      </c>
      <c r="I56" s="3" t="s">
        <v>9</v>
      </c>
      <c r="J56" s="3" t="s">
        <v>7</v>
      </c>
      <c r="K56" s="66">
        <f>K57+K62+K71</f>
        <v>13436.220000000001</v>
      </c>
      <c r="L56" s="66">
        <f>L57+L62+L71</f>
        <v>2168.3739999999998</v>
      </c>
      <c r="M56" s="66">
        <f>M57+M62+M71</f>
        <v>47</v>
      </c>
    </row>
    <row r="57" spans="1:13" x14ac:dyDescent="0.3">
      <c r="A57" s="76" t="s">
        <v>10</v>
      </c>
      <c r="B57" s="8" t="s">
        <v>93</v>
      </c>
      <c r="C57" s="3" t="s">
        <v>7</v>
      </c>
      <c r="D57" s="3" t="s">
        <v>91</v>
      </c>
      <c r="E57" s="3" t="s">
        <v>16</v>
      </c>
      <c r="F57" s="3" t="s">
        <v>13</v>
      </c>
      <c r="G57" s="3" t="s">
        <v>7</v>
      </c>
      <c r="H57" s="3" t="s">
        <v>8</v>
      </c>
      <c r="I57" s="3" t="s">
        <v>9</v>
      </c>
      <c r="J57" s="3" t="s">
        <v>109</v>
      </c>
      <c r="K57" s="66">
        <f>K58</f>
        <v>119</v>
      </c>
      <c r="L57" s="66">
        <f>L58</f>
        <v>55</v>
      </c>
      <c r="M57" s="66">
        <f t="shared" ref="M57" si="13">M58</f>
        <v>47</v>
      </c>
    </row>
    <row r="58" spans="1:13" ht="24.75" customHeight="1" x14ac:dyDescent="0.3">
      <c r="A58" s="68" t="s">
        <v>20</v>
      </c>
      <c r="B58" s="5" t="s">
        <v>94</v>
      </c>
      <c r="C58" s="1" t="s">
        <v>127</v>
      </c>
      <c r="D58" s="10" t="s">
        <v>91</v>
      </c>
      <c r="E58" s="10" t="s">
        <v>16</v>
      </c>
      <c r="F58" s="10" t="s">
        <v>132</v>
      </c>
      <c r="G58" s="10" t="s">
        <v>95</v>
      </c>
      <c r="H58" s="1" t="s">
        <v>49</v>
      </c>
      <c r="I58" s="10" t="s">
        <v>9</v>
      </c>
      <c r="J58" s="10" t="s">
        <v>109</v>
      </c>
      <c r="K58" s="84">
        <v>119</v>
      </c>
      <c r="L58" s="85">
        <v>55</v>
      </c>
      <c r="M58" s="103">
        <v>47</v>
      </c>
    </row>
    <row r="59" spans="1:13" hidden="1" x14ac:dyDescent="0.3">
      <c r="A59" s="76" t="s">
        <v>12</v>
      </c>
      <c r="B59" s="8" t="s">
        <v>96</v>
      </c>
      <c r="C59" s="3" t="s">
        <v>7</v>
      </c>
      <c r="D59" s="3" t="s">
        <v>91</v>
      </c>
      <c r="E59" s="3" t="s">
        <v>16</v>
      </c>
      <c r="F59" s="3" t="s">
        <v>122</v>
      </c>
      <c r="G59" s="3" t="s">
        <v>7</v>
      </c>
      <c r="H59" s="3" t="s">
        <v>8</v>
      </c>
      <c r="I59" s="3" t="s">
        <v>9</v>
      </c>
      <c r="J59" s="3" t="s">
        <v>109</v>
      </c>
      <c r="K59" s="87">
        <f>K60+K61</f>
        <v>0</v>
      </c>
      <c r="L59" s="104">
        <f t="shared" ref="L59:M59" si="14">L60+L61</f>
        <v>0</v>
      </c>
      <c r="M59" s="105">
        <f t="shared" si="14"/>
        <v>0</v>
      </c>
    </row>
    <row r="60" spans="1:13" hidden="1" x14ac:dyDescent="0.3">
      <c r="A60" s="68" t="s">
        <v>18</v>
      </c>
      <c r="B60" s="5" t="s">
        <v>97</v>
      </c>
      <c r="C60" s="1" t="s">
        <v>127</v>
      </c>
      <c r="D60" s="1" t="s">
        <v>91</v>
      </c>
      <c r="E60" s="1" t="s">
        <v>16</v>
      </c>
      <c r="F60" s="1" t="s">
        <v>120</v>
      </c>
      <c r="G60" s="1" t="s">
        <v>121</v>
      </c>
      <c r="H60" s="1" t="s">
        <v>49</v>
      </c>
      <c r="I60" s="1" t="s">
        <v>9</v>
      </c>
      <c r="J60" s="1" t="s">
        <v>109</v>
      </c>
      <c r="K60" s="103">
        <v>0</v>
      </c>
      <c r="L60" s="86"/>
      <c r="M60" s="106"/>
    </row>
    <row r="61" spans="1:13" ht="54" hidden="1" customHeight="1" x14ac:dyDescent="0.3">
      <c r="A61" s="91" t="s">
        <v>20</v>
      </c>
      <c r="B61" s="5" t="s">
        <v>98</v>
      </c>
      <c r="C61" s="30" t="s">
        <v>127</v>
      </c>
      <c r="D61" s="4" t="s">
        <v>91</v>
      </c>
      <c r="E61" s="4" t="s">
        <v>16</v>
      </c>
      <c r="F61" s="4" t="s">
        <v>122</v>
      </c>
      <c r="G61" s="4" t="s">
        <v>99</v>
      </c>
      <c r="H61" s="4" t="s">
        <v>49</v>
      </c>
      <c r="I61" s="4" t="s">
        <v>9</v>
      </c>
      <c r="J61" s="4" t="s">
        <v>109</v>
      </c>
      <c r="K61" s="107" t="s">
        <v>108</v>
      </c>
      <c r="L61" s="86"/>
      <c r="M61" s="106"/>
    </row>
    <row r="62" spans="1:13" ht="19.5" customHeight="1" x14ac:dyDescent="0.3">
      <c r="A62" s="68" t="s">
        <v>91</v>
      </c>
      <c r="B62" s="15" t="s">
        <v>100</v>
      </c>
      <c r="C62" s="31" t="s">
        <v>7</v>
      </c>
      <c r="D62" s="31" t="s">
        <v>91</v>
      </c>
      <c r="E62" s="31" t="s">
        <v>16</v>
      </c>
      <c r="F62" s="31" t="s">
        <v>124</v>
      </c>
      <c r="G62" s="31" t="s">
        <v>7</v>
      </c>
      <c r="H62" s="31" t="s">
        <v>49</v>
      </c>
      <c r="I62" s="31" t="s">
        <v>9</v>
      </c>
      <c r="J62" s="31" t="s">
        <v>109</v>
      </c>
      <c r="K62" s="87">
        <f>K64+K65+K66+K67+K68+K69+K63+K70</f>
        <v>5056.5200000000004</v>
      </c>
      <c r="L62" s="87">
        <f t="shared" ref="L62:M62" si="15">L64+L65+L66+L67+L68+L69+L63</f>
        <v>2113.3739999999998</v>
      </c>
      <c r="M62" s="87">
        <f t="shared" si="15"/>
        <v>0</v>
      </c>
    </row>
    <row r="63" spans="1:13" ht="72.75" customHeight="1" x14ac:dyDescent="0.3">
      <c r="A63" s="68" t="s">
        <v>31</v>
      </c>
      <c r="B63" s="19" t="s">
        <v>133</v>
      </c>
      <c r="C63" s="36" t="s">
        <v>127</v>
      </c>
      <c r="D63" s="36" t="s">
        <v>91</v>
      </c>
      <c r="E63" s="36" t="s">
        <v>16</v>
      </c>
      <c r="F63" s="36" t="s">
        <v>124</v>
      </c>
      <c r="G63" s="36" t="s">
        <v>131</v>
      </c>
      <c r="H63" s="36" t="s">
        <v>49</v>
      </c>
      <c r="I63" s="36" t="s">
        <v>9</v>
      </c>
      <c r="J63" s="36" t="s">
        <v>109</v>
      </c>
      <c r="K63" s="108">
        <v>28</v>
      </c>
      <c r="L63" s="86" t="s">
        <v>108</v>
      </c>
      <c r="M63" s="106">
        <v>0</v>
      </c>
    </row>
    <row r="64" spans="1:13" ht="63.75" customHeight="1" x14ac:dyDescent="0.3">
      <c r="A64" s="68" t="s">
        <v>35</v>
      </c>
      <c r="B64" s="19" t="s">
        <v>134</v>
      </c>
      <c r="C64" s="37" t="s">
        <v>127</v>
      </c>
      <c r="D64" s="37" t="s">
        <v>91</v>
      </c>
      <c r="E64" s="37" t="s">
        <v>16</v>
      </c>
      <c r="F64" s="37" t="s">
        <v>124</v>
      </c>
      <c r="G64" s="37" t="s">
        <v>130</v>
      </c>
      <c r="H64" s="37" t="s">
        <v>49</v>
      </c>
      <c r="I64" s="37" t="s">
        <v>9</v>
      </c>
      <c r="J64" s="37" t="s">
        <v>109</v>
      </c>
      <c r="K64" s="109">
        <v>2772</v>
      </c>
      <c r="L64" s="86" t="s">
        <v>108</v>
      </c>
      <c r="M64" s="106">
        <v>0</v>
      </c>
    </row>
    <row r="65" spans="1:13" ht="64.5" hidden="1" customHeight="1" x14ac:dyDescent="0.3">
      <c r="A65" s="68" t="s">
        <v>37</v>
      </c>
      <c r="B65" s="19" t="s">
        <v>135</v>
      </c>
      <c r="C65" s="6" t="s">
        <v>127</v>
      </c>
      <c r="D65" s="6" t="s">
        <v>91</v>
      </c>
      <c r="E65" s="6" t="s">
        <v>16</v>
      </c>
      <c r="F65" s="6" t="s">
        <v>123</v>
      </c>
      <c r="G65" s="6" t="s">
        <v>78</v>
      </c>
      <c r="H65" s="6" t="s">
        <v>49</v>
      </c>
      <c r="I65" s="6" t="s">
        <v>9</v>
      </c>
      <c r="J65" s="6" t="s">
        <v>109</v>
      </c>
      <c r="K65" s="109">
        <v>0</v>
      </c>
      <c r="L65" s="86" t="s">
        <v>108</v>
      </c>
      <c r="M65" s="106">
        <v>0</v>
      </c>
    </row>
    <row r="66" spans="1:13" ht="33" customHeight="1" x14ac:dyDescent="0.3">
      <c r="A66" s="68" t="s">
        <v>37</v>
      </c>
      <c r="B66" s="5" t="s">
        <v>150</v>
      </c>
      <c r="C66" s="6" t="s">
        <v>127</v>
      </c>
      <c r="D66" s="6" t="s">
        <v>91</v>
      </c>
      <c r="E66" s="6" t="s">
        <v>16</v>
      </c>
      <c r="F66" s="6" t="s">
        <v>125</v>
      </c>
      <c r="G66" s="6" t="s">
        <v>126</v>
      </c>
      <c r="H66" s="6" t="s">
        <v>49</v>
      </c>
      <c r="I66" s="6" t="s">
        <v>9</v>
      </c>
      <c r="J66" s="6" t="s">
        <v>109</v>
      </c>
      <c r="K66" s="85">
        <v>2256.52</v>
      </c>
      <c r="L66" s="103">
        <v>2113.3739999999998</v>
      </c>
      <c r="M66" s="103">
        <v>0</v>
      </c>
    </row>
    <row r="67" spans="1:13" ht="77.25" hidden="1" customHeight="1" x14ac:dyDescent="0.3">
      <c r="A67" s="68" t="s">
        <v>166</v>
      </c>
      <c r="B67" s="38" t="s">
        <v>151</v>
      </c>
      <c r="C67" s="6" t="s">
        <v>127</v>
      </c>
      <c r="D67" s="6" t="s">
        <v>91</v>
      </c>
      <c r="E67" s="6" t="s">
        <v>16</v>
      </c>
      <c r="F67" s="6" t="s">
        <v>124</v>
      </c>
      <c r="G67" s="6" t="s">
        <v>136</v>
      </c>
      <c r="H67" s="6" t="s">
        <v>49</v>
      </c>
      <c r="I67" s="6" t="s">
        <v>9</v>
      </c>
      <c r="J67" s="6" t="s">
        <v>109</v>
      </c>
      <c r="K67" s="94">
        <v>0</v>
      </c>
      <c r="L67" s="70" t="s">
        <v>108</v>
      </c>
      <c r="M67" s="58">
        <v>0</v>
      </c>
    </row>
    <row r="68" spans="1:13" ht="66" hidden="1" customHeight="1" x14ac:dyDescent="0.3">
      <c r="A68" s="68" t="s">
        <v>39</v>
      </c>
      <c r="B68" s="19" t="s">
        <v>170</v>
      </c>
      <c r="C68" s="6" t="s">
        <v>127</v>
      </c>
      <c r="D68" s="6" t="s">
        <v>91</v>
      </c>
      <c r="E68" s="6" t="s">
        <v>16</v>
      </c>
      <c r="F68" s="6" t="s">
        <v>190</v>
      </c>
      <c r="G68" s="6" t="s">
        <v>191</v>
      </c>
      <c r="H68" s="6" t="s">
        <v>49</v>
      </c>
      <c r="I68" s="6" t="s">
        <v>9</v>
      </c>
      <c r="J68" s="6" t="s">
        <v>109</v>
      </c>
      <c r="K68" s="94">
        <v>0</v>
      </c>
      <c r="L68" s="70" t="s">
        <v>108</v>
      </c>
      <c r="M68" s="58">
        <v>0</v>
      </c>
    </row>
    <row r="69" spans="1:13" ht="39" hidden="1" customHeight="1" x14ac:dyDescent="0.3">
      <c r="A69" s="68" t="s">
        <v>129</v>
      </c>
      <c r="B69" s="39" t="s">
        <v>171</v>
      </c>
      <c r="C69" s="6" t="s">
        <v>127</v>
      </c>
      <c r="D69" s="6" t="s">
        <v>91</v>
      </c>
      <c r="E69" s="6" t="s">
        <v>16</v>
      </c>
      <c r="F69" s="6" t="s">
        <v>123</v>
      </c>
      <c r="G69" s="6" t="s">
        <v>78</v>
      </c>
      <c r="H69" s="6" t="s">
        <v>49</v>
      </c>
      <c r="I69" s="6" t="s">
        <v>9</v>
      </c>
      <c r="J69" s="6" t="s">
        <v>109</v>
      </c>
      <c r="K69" s="94">
        <v>0</v>
      </c>
      <c r="L69" s="70" t="s">
        <v>156</v>
      </c>
      <c r="M69" s="71">
        <v>0</v>
      </c>
    </row>
    <row r="70" spans="1:13" ht="33" hidden="1" customHeight="1" x14ac:dyDescent="0.3">
      <c r="A70" s="68" t="s">
        <v>172</v>
      </c>
      <c r="B70" s="39" t="s">
        <v>179</v>
      </c>
      <c r="C70" s="6" t="s">
        <v>127</v>
      </c>
      <c r="D70" s="6" t="s">
        <v>91</v>
      </c>
      <c r="E70" s="6" t="s">
        <v>16</v>
      </c>
      <c r="F70" s="6" t="s">
        <v>123</v>
      </c>
      <c r="G70" s="6" t="s">
        <v>78</v>
      </c>
      <c r="H70" s="6" t="s">
        <v>49</v>
      </c>
      <c r="I70" s="6" t="s">
        <v>9</v>
      </c>
      <c r="J70" s="6" t="s">
        <v>109</v>
      </c>
      <c r="K70" s="94">
        <f>2500-2500</f>
        <v>0</v>
      </c>
      <c r="L70" s="70" t="s">
        <v>156</v>
      </c>
      <c r="M70" s="71">
        <v>0</v>
      </c>
    </row>
    <row r="71" spans="1:13" ht="27.75" customHeight="1" x14ac:dyDescent="0.3">
      <c r="A71" s="95" t="s">
        <v>106</v>
      </c>
      <c r="B71" s="40" t="s">
        <v>138</v>
      </c>
      <c r="C71" s="41" t="s">
        <v>7</v>
      </c>
      <c r="D71" s="41" t="s">
        <v>91</v>
      </c>
      <c r="E71" s="41" t="s">
        <v>16</v>
      </c>
      <c r="F71" s="41" t="s">
        <v>107</v>
      </c>
      <c r="G71" s="41" t="s">
        <v>7</v>
      </c>
      <c r="H71" s="41" t="s">
        <v>8</v>
      </c>
      <c r="I71" s="41" t="s">
        <v>9</v>
      </c>
      <c r="J71" s="41" t="s">
        <v>109</v>
      </c>
      <c r="K71" s="96">
        <f>K72+K74+K73+K75+K76+K77</f>
        <v>8260.7000000000007</v>
      </c>
      <c r="L71" s="96">
        <f t="shared" ref="L71:M71" si="16">L72+L74+L73+L75</f>
        <v>0</v>
      </c>
      <c r="M71" s="96">
        <f t="shared" si="16"/>
        <v>0</v>
      </c>
    </row>
    <row r="72" spans="1:13" ht="43.5" customHeight="1" x14ac:dyDescent="0.3">
      <c r="A72" s="74" t="s">
        <v>43</v>
      </c>
      <c r="B72" s="33" t="s">
        <v>203</v>
      </c>
      <c r="C72" s="6" t="s">
        <v>127</v>
      </c>
      <c r="D72" s="6" t="s">
        <v>91</v>
      </c>
      <c r="E72" s="6" t="s">
        <v>16</v>
      </c>
      <c r="F72" s="6" t="s">
        <v>139</v>
      </c>
      <c r="G72" s="6" t="s">
        <v>78</v>
      </c>
      <c r="H72" s="6" t="s">
        <v>49</v>
      </c>
      <c r="I72" s="6" t="s">
        <v>9</v>
      </c>
      <c r="J72" s="6" t="s">
        <v>109</v>
      </c>
      <c r="K72" s="94">
        <v>8260.7000000000007</v>
      </c>
      <c r="L72" s="70" t="s">
        <v>156</v>
      </c>
      <c r="M72" s="71">
        <v>0</v>
      </c>
    </row>
    <row r="73" spans="1:13" ht="45.75" hidden="1" customHeight="1" x14ac:dyDescent="0.3">
      <c r="A73" s="74" t="s">
        <v>140</v>
      </c>
      <c r="B73" s="43" t="s">
        <v>145</v>
      </c>
      <c r="C73" s="6" t="s">
        <v>127</v>
      </c>
      <c r="D73" s="6" t="s">
        <v>91</v>
      </c>
      <c r="E73" s="6" t="s">
        <v>16</v>
      </c>
      <c r="F73" s="6" t="s">
        <v>139</v>
      </c>
      <c r="G73" s="6" t="s">
        <v>78</v>
      </c>
      <c r="H73" s="6" t="s">
        <v>49</v>
      </c>
      <c r="I73" s="6" t="s">
        <v>9</v>
      </c>
      <c r="J73" s="6" t="s">
        <v>109</v>
      </c>
      <c r="K73" s="94">
        <v>0</v>
      </c>
      <c r="L73" s="70" t="s">
        <v>156</v>
      </c>
      <c r="M73" s="58">
        <v>0</v>
      </c>
    </row>
    <row r="74" spans="1:13" ht="51.75" hidden="1" customHeight="1" x14ac:dyDescent="0.3">
      <c r="A74" s="74" t="s">
        <v>146</v>
      </c>
      <c r="B74" s="19" t="s">
        <v>173</v>
      </c>
      <c r="C74" s="6" t="s">
        <v>127</v>
      </c>
      <c r="D74" s="6" t="s">
        <v>91</v>
      </c>
      <c r="E74" s="6" t="s">
        <v>16</v>
      </c>
      <c r="F74" s="6" t="s">
        <v>139</v>
      </c>
      <c r="G74" s="6" t="s">
        <v>78</v>
      </c>
      <c r="H74" s="6" t="s">
        <v>49</v>
      </c>
      <c r="I74" s="6" t="s">
        <v>9</v>
      </c>
      <c r="J74" s="6" t="s">
        <v>109</v>
      </c>
      <c r="K74" s="94">
        <v>0</v>
      </c>
      <c r="L74" s="97">
        <v>0</v>
      </c>
      <c r="M74" s="84">
        <v>0</v>
      </c>
    </row>
    <row r="75" spans="1:13" ht="39" hidden="1" customHeight="1" x14ac:dyDescent="0.3">
      <c r="A75" s="74" t="s">
        <v>147</v>
      </c>
      <c r="B75" s="19" t="s">
        <v>148</v>
      </c>
      <c r="C75" s="6" t="s">
        <v>127</v>
      </c>
      <c r="D75" s="6" t="s">
        <v>91</v>
      </c>
      <c r="E75" s="6" t="s">
        <v>16</v>
      </c>
      <c r="F75" s="6" t="s">
        <v>139</v>
      </c>
      <c r="G75" s="6" t="s">
        <v>78</v>
      </c>
      <c r="H75" s="6" t="s">
        <v>49</v>
      </c>
      <c r="I75" s="6" t="s">
        <v>9</v>
      </c>
      <c r="J75" s="6" t="s">
        <v>109</v>
      </c>
      <c r="K75" s="94">
        <v>0</v>
      </c>
      <c r="L75" s="97">
        <v>0</v>
      </c>
      <c r="M75" s="84">
        <v>0</v>
      </c>
    </row>
    <row r="76" spans="1:13" ht="54" hidden="1" customHeight="1" x14ac:dyDescent="0.3">
      <c r="A76" s="74" t="s">
        <v>175</v>
      </c>
      <c r="B76" s="19" t="s">
        <v>177</v>
      </c>
      <c r="C76" s="6" t="s">
        <v>127</v>
      </c>
      <c r="D76" s="6" t="s">
        <v>91</v>
      </c>
      <c r="E76" s="6" t="s">
        <v>16</v>
      </c>
      <c r="F76" s="6" t="s">
        <v>139</v>
      </c>
      <c r="G76" s="6" t="s">
        <v>78</v>
      </c>
      <c r="H76" s="6" t="s">
        <v>49</v>
      </c>
      <c r="I76" s="6" t="s">
        <v>9</v>
      </c>
      <c r="J76" s="6" t="s">
        <v>109</v>
      </c>
      <c r="K76" s="94">
        <v>0</v>
      </c>
      <c r="L76" s="97">
        <v>0</v>
      </c>
      <c r="M76" s="84">
        <v>0</v>
      </c>
    </row>
    <row r="77" spans="1:13" ht="51" hidden="1" customHeight="1" x14ac:dyDescent="0.3">
      <c r="A77" s="74" t="s">
        <v>176</v>
      </c>
      <c r="B77" s="19" t="s">
        <v>178</v>
      </c>
      <c r="C77" s="6" t="s">
        <v>127</v>
      </c>
      <c r="D77" s="6" t="s">
        <v>91</v>
      </c>
      <c r="E77" s="6" t="s">
        <v>16</v>
      </c>
      <c r="F77" s="6" t="s">
        <v>139</v>
      </c>
      <c r="G77" s="6" t="s">
        <v>78</v>
      </c>
      <c r="H77" s="6" t="s">
        <v>49</v>
      </c>
      <c r="I77" s="6" t="s">
        <v>9</v>
      </c>
      <c r="J77" s="6" t="s">
        <v>109</v>
      </c>
      <c r="K77" s="94">
        <v>0</v>
      </c>
      <c r="L77" s="97">
        <v>0</v>
      </c>
      <c r="M77" s="84">
        <v>0</v>
      </c>
    </row>
    <row r="78" spans="1:13" ht="27" hidden="1" customHeight="1" x14ac:dyDescent="0.3">
      <c r="A78" s="95" t="s">
        <v>106</v>
      </c>
      <c r="B78" s="40" t="s">
        <v>141</v>
      </c>
      <c r="C78" s="41" t="s">
        <v>7</v>
      </c>
      <c r="D78" s="41" t="s">
        <v>91</v>
      </c>
      <c r="E78" s="41" t="s">
        <v>101</v>
      </c>
      <c r="F78" s="41" t="s">
        <v>42</v>
      </c>
      <c r="G78" s="41" t="s">
        <v>7</v>
      </c>
      <c r="H78" s="41" t="s">
        <v>8</v>
      </c>
      <c r="I78" s="41" t="s">
        <v>9</v>
      </c>
      <c r="J78" s="41" t="s">
        <v>109</v>
      </c>
      <c r="K78" s="96">
        <f>K79+K80</f>
        <v>0</v>
      </c>
      <c r="L78" s="96">
        <f t="shared" ref="L78:M78" si="17">L79+L80</f>
        <v>0</v>
      </c>
      <c r="M78" s="96">
        <f t="shared" si="17"/>
        <v>0</v>
      </c>
    </row>
    <row r="79" spans="1:13" ht="32.25" hidden="1" x14ac:dyDescent="0.3">
      <c r="A79" s="68" t="s">
        <v>43</v>
      </c>
      <c r="B79" s="33" t="s">
        <v>103</v>
      </c>
      <c r="C79" s="32" t="s">
        <v>127</v>
      </c>
      <c r="D79" s="32" t="s">
        <v>91</v>
      </c>
      <c r="E79" s="32" t="s">
        <v>101</v>
      </c>
      <c r="F79" s="32" t="s">
        <v>42</v>
      </c>
      <c r="G79" s="32" t="s">
        <v>22</v>
      </c>
      <c r="H79" s="32" t="s">
        <v>49</v>
      </c>
      <c r="I79" s="32" t="s">
        <v>9</v>
      </c>
      <c r="J79" s="32" t="s">
        <v>109</v>
      </c>
      <c r="K79" s="84">
        <v>0</v>
      </c>
      <c r="L79" s="70" t="s">
        <v>156</v>
      </c>
      <c r="M79" s="58">
        <v>0</v>
      </c>
    </row>
    <row r="80" spans="1:13" ht="26.25" hidden="1" customHeight="1" x14ac:dyDescent="0.3">
      <c r="A80" s="68" t="s">
        <v>43</v>
      </c>
      <c r="B80" s="34" t="s">
        <v>104</v>
      </c>
      <c r="C80" s="32" t="s">
        <v>127</v>
      </c>
      <c r="D80" s="32" t="s">
        <v>91</v>
      </c>
      <c r="E80" s="32" t="s">
        <v>101</v>
      </c>
      <c r="F80" s="32" t="s">
        <v>42</v>
      </c>
      <c r="G80" s="32" t="s">
        <v>25</v>
      </c>
      <c r="H80" s="32" t="s">
        <v>49</v>
      </c>
      <c r="I80" s="32" t="s">
        <v>9</v>
      </c>
      <c r="J80" s="32" t="s">
        <v>109</v>
      </c>
      <c r="K80" s="84">
        <v>0</v>
      </c>
      <c r="L80" s="70" t="s">
        <v>156</v>
      </c>
      <c r="M80" s="71">
        <v>0</v>
      </c>
    </row>
    <row r="81" spans="1:13" ht="20.25" customHeight="1" x14ac:dyDescent="0.3">
      <c r="A81" s="98"/>
      <c r="B81" s="35" t="s">
        <v>102</v>
      </c>
      <c r="C81" s="3"/>
      <c r="D81" s="3"/>
      <c r="E81" s="3"/>
      <c r="F81" s="3"/>
      <c r="G81" s="3"/>
      <c r="H81" s="3"/>
      <c r="I81" s="3"/>
      <c r="J81" s="3"/>
      <c r="K81" s="111">
        <f>K20+K55</f>
        <v>52350.86</v>
      </c>
      <c r="L81" s="66">
        <f t="shared" ref="L81:M81" si="18">L20+L55</f>
        <v>42117.414000000004</v>
      </c>
      <c r="M81" s="66">
        <f t="shared" si="18"/>
        <v>35822</v>
      </c>
    </row>
    <row r="83" spans="1:13" x14ac:dyDescent="0.3">
      <c r="K83" s="99"/>
    </row>
  </sheetData>
  <mergeCells count="12">
    <mergeCell ref="I2:K5"/>
    <mergeCell ref="A7:K7"/>
    <mergeCell ref="B8:K8"/>
    <mergeCell ref="B12:B16"/>
    <mergeCell ref="C12:J16"/>
    <mergeCell ref="K12:K16"/>
    <mergeCell ref="L12:L16"/>
    <mergeCell ref="M12:M13"/>
    <mergeCell ref="C17:J17"/>
    <mergeCell ref="C18:C19"/>
    <mergeCell ref="D18:H18"/>
    <mergeCell ref="I18:J18"/>
  </mergeCells>
  <hyperlinks>
    <hyperlink ref="B26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63" workbookViewId="0">
      <selection activeCell="A63" sqref="A1:XFD1048576"/>
    </sheetView>
  </sheetViews>
  <sheetFormatPr defaultRowHeight="18.75" x14ac:dyDescent="0.3"/>
  <cols>
    <col min="1" max="1" width="8.140625" style="46" customWidth="1"/>
    <col min="2" max="2" width="87.28515625" style="46" customWidth="1"/>
    <col min="3" max="3" width="7.7109375" style="46" customWidth="1"/>
    <col min="4" max="4" width="4" style="46" customWidth="1"/>
    <col min="5" max="5" width="4.42578125" style="46" customWidth="1"/>
    <col min="6" max="6" width="3.85546875" style="46" customWidth="1"/>
    <col min="7" max="7" width="6.7109375" style="46" customWidth="1"/>
    <col min="8" max="8" width="4.28515625" style="46" customWidth="1"/>
    <col min="9" max="9" width="8" style="46" customWidth="1"/>
    <col min="10" max="10" width="7.5703125" style="46" customWidth="1"/>
    <col min="11" max="11" width="25.7109375" style="46" customWidth="1"/>
    <col min="12" max="12" width="25.5703125" style="46" customWidth="1"/>
    <col min="13" max="13" width="20.140625" style="46" customWidth="1"/>
    <col min="14" max="243" width="9.140625" style="46"/>
    <col min="244" max="244" width="5" style="46" customWidth="1"/>
    <col min="245" max="245" width="70.85546875" style="46" customWidth="1"/>
    <col min="246" max="246" width="5.140625" style="46" customWidth="1"/>
    <col min="247" max="247" width="4" style="46" customWidth="1"/>
    <col min="248" max="248" width="4.42578125" style="46" customWidth="1"/>
    <col min="249" max="249" width="3.85546875" style="46" customWidth="1"/>
    <col min="250" max="250" width="5.140625" style="46" customWidth="1"/>
    <col min="251" max="251" width="4.28515625" style="46" customWidth="1"/>
    <col min="252" max="252" width="5.42578125" style="46" customWidth="1"/>
    <col min="253" max="253" width="5" style="46" customWidth="1"/>
    <col min="254" max="254" width="17.28515625" style="46" customWidth="1"/>
    <col min="255" max="266" width="0" style="46" hidden="1" customWidth="1"/>
    <col min="267" max="499" width="9.140625" style="46"/>
    <col min="500" max="500" width="5" style="46" customWidth="1"/>
    <col min="501" max="501" width="70.85546875" style="46" customWidth="1"/>
    <col min="502" max="502" width="5.140625" style="46" customWidth="1"/>
    <col min="503" max="503" width="4" style="46" customWidth="1"/>
    <col min="504" max="504" width="4.42578125" style="46" customWidth="1"/>
    <col min="505" max="505" width="3.85546875" style="46" customWidth="1"/>
    <col min="506" max="506" width="5.140625" style="46" customWidth="1"/>
    <col min="507" max="507" width="4.28515625" style="46" customWidth="1"/>
    <col min="508" max="508" width="5.42578125" style="46" customWidth="1"/>
    <col min="509" max="509" width="5" style="46" customWidth="1"/>
    <col min="510" max="510" width="17.28515625" style="46" customWidth="1"/>
    <col min="511" max="522" width="0" style="46" hidden="1" customWidth="1"/>
    <col min="523" max="755" width="9.140625" style="46"/>
    <col min="756" max="756" width="5" style="46" customWidth="1"/>
    <col min="757" max="757" width="70.85546875" style="46" customWidth="1"/>
    <col min="758" max="758" width="5.140625" style="46" customWidth="1"/>
    <col min="759" max="759" width="4" style="46" customWidth="1"/>
    <col min="760" max="760" width="4.42578125" style="46" customWidth="1"/>
    <col min="761" max="761" width="3.85546875" style="46" customWidth="1"/>
    <col min="762" max="762" width="5.140625" style="46" customWidth="1"/>
    <col min="763" max="763" width="4.28515625" style="46" customWidth="1"/>
    <col min="764" max="764" width="5.42578125" style="46" customWidth="1"/>
    <col min="765" max="765" width="5" style="46" customWidth="1"/>
    <col min="766" max="766" width="17.28515625" style="46" customWidth="1"/>
    <col min="767" max="778" width="0" style="46" hidden="1" customWidth="1"/>
    <col min="779" max="1011" width="9.140625" style="46"/>
    <col min="1012" max="1012" width="5" style="46" customWidth="1"/>
    <col min="1013" max="1013" width="70.85546875" style="46" customWidth="1"/>
    <col min="1014" max="1014" width="5.140625" style="46" customWidth="1"/>
    <col min="1015" max="1015" width="4" style="46" customWidth="1"/>
    <col min="1016" max="1016" width="4.42578125" style="46" customWidth="1"/>
    <col min="1017" max="1017" width="3.85546875" style="46" customWidth="1"/>
    <col min="1018" max="1018" width="5.140625" style="46" customWidth="1"/>
    <col min="1019" max="1019" width="4.28515625" style="46" customWidth="1"/>
    <col min="1020" max="1020" width="5.42578125" style="46" customWidth="1"/>
    <col min="1021" max="1021" width="5" style="46" customWidth="1"/>
    <col min="1022" max="1022" width="17.28515625" style="46" customWidth="1"/>
    <col min="1023" max="1034" width="0" style="46" hidden="1" customWidth="1"/>
    <col min="1035" max="1267" width="9.140625" style="46"/>
    <col min="1268" max="1268" width="5" style="46" customWidth="1"/>
    <col min="1269" max="1269" width="70.85546875" style="46" customWidth="1"/>
    <col min="1270" max="1270" width="5.140625" style="46" customWidth="1"/>
    <col min="1271" max="1271" width="4" style="46" customWidth="1"/>
    <col min="1272" max="1272" width="4.42578125" style="46" customWidth="1"/>
    <col min="1273" max="1273" width="3.85546875" style="46" customWidth="1"/>
    <col min="1274" max="1274" width="5.140625" style="46" customWidth="1"/>
    <col min="1275" max="1275" width="4.28515625" style="46" customWidth="1"/>
    <col min="1276" max="1276" width="5.42578125" style="46" customWidth="1"/>
    <col min="1277" max="1277" width="5" style="46" customWidth="1"/>
    <col min="1278" max="1278" width="17.28515625" style="46" customWidth="1"/>
    <col min="1279" max="1290" width="0" style="46" hidden="1" customWidth="1"/>
    <col min="1291" max="1523" width="9.140625" style="46"/>
    <col min="1524" max="1524" width="5" style="46" customWidth="1"/>
    <col min="1525" max="1525" width="70.85546875" style="46" customWidth="1"/>
    <col min="1526" max="1526" width="5.140625" style="46" customWidth="1"/>
    <col min="1527" max="1527" width="4" style="46" customWidth="1"/>
    <col min="1528" max="1528" width="4.42578125" style="46" customWidth="1"/>
    <col min="1529" max="1529" width="3.85546875" style="46" customWidth="1"/>
    <col min="1530" max="1530" width="5.140625" style="46" customWidth="1"/>
    <col min="1531" max="1531" width="4.28515625" style="46" customWidth="1"/>
    <col min="1532" max="1532" width="5.42578125" style="46" customWidth="1"/>
    <col min="1533" max="1533" width="5" style="46" customWidth="1"/>
    <col min="1534" max="1534" width="17.28515625" style="46" customWidth="1"/>
    <col min="1535" max="1546" width="0" style="46" hidden="1" customWidth="1"/>
    <col min="1547" max="1779" width="9.140625" style="46"/>
    <col min="1780" max="1780" width="5" style="46" customWidth="1"/>
    <col min="1781" max="1781" width="70.85546875" style="46" customWidth="1"/>
    <col min="1782" max="1782" width="5.140625" style="46" customWidth="1"/>
    <col min="1783" max="1783" width="4" style="46" customWidth="1"/>
    <col min="1784" max="1784" width="4.42578125" style="46" customWidth="1"/>
    <col min="1785" max="1785" width="3.85546875" style="46" customWidth="1"/>
    <col min="1786" max="1786" width="5.140625" style="46" customWidth="1"/>
    <col min="1787" max="1787" width="4.28515625" style="46" customWidth="1"/>
    <col min="1788" max="1788" width="5.42578125" style="46" customWidth="1"/>
    <col min="1789" max="1789" width="5" style="46" customWidth="1"/>
    <col min="1790" max="1790" width="17.28515625" style="46" customWidth="1"/>
    <col min="1791" max="1802" width="0" style="46" hidden="1" customWidth="1"/>
    <col min="1803" max="2035" width="9.140625" style="46"/>
    <col min="2036" max="2036" width="5" style="46" customWidth="1"/>
    <col min="2037" max="2037" width="70.85546875" style="46" customWidth="1"/>
    <col min="2038" max="2038" width="5.140625" style="46" customWidth="1"/>
    <col min="2039" max="2039" width="4" style="46" customWidth="1"/>
    <col min="2040" max="2040" width="4.42578125" style="46" customWidth="1"/>
    <col min="2041" max="2041" width="3.85546875" style="46" customWidth="1"/>
    <col min="2042" max="2042" width="5.140625" style="46" customWidth="1"/>
    <col min="2043" max="2043" width="4.28515625" style="46" customWidth="1"/>
    <col min="2044" max="2044" width="5.42578125" style="46" customWidth="1"/>
    <col min="2045" max="2045" width="5" style="46" customWidth="1"/>
    <col min="2046" max="2046" width="17.28515625" style="46" customWidth="1"/>
    <col min="2047" max="2058" width="0" style="46" hidden="1" customWidth="1"/>
    <col min="2059" max="2291" width="9.140625" style="46"/>
    <col min="2292" max="2292" width="5" style="46" customWidth="1"/>
    <col min="2293" max="2293" width="70.85546875" style="46" customWidth="1"/>
    <col min="2294" max="2294" width="5.140625" style="46" customWidth="1"/>
    <col min="2295" max="2295" width="4" style="46" customWidth="1"/>
    <col min="2296" max="2296" width="4.42578125" style="46" customWidth="1"/>
    <col min="2297" max="2297" width="3.85546875" style="46" customWidth="1"/>
    <col min="2298" max="2298" width="5.140625" style="46" customWidth="1"/>
    <col min="2299" max="2299" width="4.28515625" style="46" customWidth="1"/>
    <col min="2300" max="2300" width="5.42578125" style="46" customWidth="1"/>
    <col min="2301" max="2301" width="5" style="46" customWidth="1"/>
    <col min="2302" max="2302" width="17.28515625" style="46" customWidth="1"/>
    <col min="2303" max="2314" width="0" style="46" hidden="1" customWidth="1"/>
    <col min="2315" max="2547" width="9.140625" style="46"/>
    <col min="2548" max="2548" width="5" style="46" customWidth="1"/>
    <col min="2549" max="2549" width="70.85546875" style="46" customWidth="1"/>
    <col min="2550" max="2550" width="5.140625" style="46" customWidth="1"/>
    <col min="2551" max="2551" width="4" style="46" customWidth="1"/>
    <col min="2552" max="2552" width="4.42578125" style="46" customWidth="1"/>
    <col min="2553" max="2553" width="3.85546875" style="46" customWidth="1"/>
    <col min="2554" max="2554" width="5.140625" style="46" customWidth="1"/>
    <col min="2555" max="2555" width="4.28515625" style="46" customWidth="1"/>
    <col min="2556" max="2556" width="5.42578125" style="46" customWidth="1"/>
    <col min="2557" max="2557" width="5" style="46" customWidth="1"/>
    <col min="2558" max="2558" width="17.28515625" style="46" customWidth="1"/>
    <col min="2559" max="2570" width="0" style="46" hidden="1" customWidth="1"/>
    <col min="2571" max="2803" width="9.140625" style="46"/>
    <col min="2804" max="2804" width="5" style="46" customWidth="1"/>
    <col min="2805" max="2805" width="70.85546875" style="46" customWidth="1"/>
    <col min="2806" max="2806" width="5.140625" style="46" customWidth="1"/>
    <col min="2807" max="2807" width="4" style="46" customWidth="1"/>
    <col min="2808" max="2808" width="4.42578125" style="46" customWidth="1"/>
    <col min="2809" max="2809" width="3.85546875" style="46" customWidth="1"/>
    <col min="2810" max="2810" width="5.140625" style="46" customWidth="1"/>
    <col min="2811" max="2811" width="4.28515625" style="46" customWidth="1"/>
    <col min="2812" max="2812" width="5.42578125" style="46" customWidth="1"/>
    <col min="2813" max="2813" width="5" style="46" customWidth="1"/>
    <col min="2814" max="2814" width="17.28515625" style="46" customWidth="1"/>
    <col min="2815" max="2826" width="0" style="46" hidden="1" customWidth="1"/>
    <col min="2827" max="3059" width="9.140625" style="46"/>
    <col min="3060" max="3060" width="5" style="46" customWidth="1"/>
    <col min="3061" max="3061" width="70.85546875" style="46" customWidth="1"/>
    <col min="3062" max="3062" width="5.140625" style="46" customWidth="1"/>
    <col min="3063" max="3063" width="4" style="46" customWidth="1"/>
    <col min="3064" max="3064" width="4.42578125" style="46" customWidth="1"/>
    <col min="3065" max="3065" width="3.85546875" style="46" customWidth="1"/>
    <col min="3066" max="3066" width="5.140625" style="46" customWidth="1"/>
    <col min="3067" max="3067" width="4.28515625" style="46" customWidth="1"/>
    <col min="3068" max="3068" width="5.42578125" style="46" customWidth="1"/>
    <col min="3069" max="3069" width="5" style="46" customWidth="1"/>
    <col min="3070" max="3070" width="17.28515625" style="46" customWidth="1"/>
    <col min="3071" max="3082" width="0" style="46" hidden="1" customWidth="1"/>
    <col min="3083" max="3315" width="9.140625" style="46"/>
    <col min="3316" max="3316" width="5" style="46" customWidth="1"/>
    <col min="3317" max="3317" width="70.85546875" style="46" customWidth="1"/>
    <col min="3318" max="3318" width="5.140625" style="46" customWidth="1"/>
    <col min="3319" max="3319" width="4" style="46" customWidth="1"/>
    <col min="3320" max="3320" width="4.42578125" style="46" customWidth="1"/>
    <col min="3321" max="3321" width="3.85546875" style="46" customWidth="1"/>
    <col min="3322" max="3322" width="5.140625" style="46" customWidth="1"/>
    <col min="3323" max="3323" width="4.28515625" style="46" customWidth="1"/>
    <col min="3324" max="3324" width="5.42578125" style="46" customWidth="1"/>
    <col min="3325" max="3325" width="5" style="46" customWidth="1"/>
    <col min="3326" max="3326" width="17.28515625" style="46" customWidth="1"/>
    <col min="3327" max="3338" width="0" style="46" hidden="1" customWidth="1"/>
    <col min="3339" max="3571" width="9.140625" style="46"/>
    <col min="3572" max="3572" width="5" style="46" customWidth="1"/>
    <col min="3573" max="3573" width="70.85546875" style="46" customWidth="1"/>
    <col min="3574" max="3574" width="5.140625" style="46" customWidth="1"/>
    <col min="3575" max="3575" width="4" style="46" customWidth="1"/>
    <col min="3576" max="3576" width="4.42578125" style="46" customWidth="1"/>
    <col min="3577" max="3577" width="3.85546875" style="46" customWidth="1"/>
    <col min="3578" max="3578" width="5.140625" style="46" customWidth="1"/>
    <col min="3579" max="3579" width="4.28515625" style="46" customWidth="1"/>
    <col min="3580" max="3580" width="5.42578125" style="46" customWidth="1"/>
    <col min="3581" max="3581" width="5" style="46" customWidth="1"/>
    <col min="3582" max="3582" width="17.28515625" style="46" customWidth="1"/>
    <col min="3583" max="3594" width="0" style="46" hidden="1" customWidth="1"/>
    <col min="3595" max="3827" width="9.140625" style="46"/>
    <col min="3828" max="3828" width="5" style="46" customWidth="1"/>
    <col min="3829" max="3829" width="70.85546875" style="46" customWidth="1"/>
    <col min="3830" max="3830" width="5.140625" style="46" customWidth="1"/>
    <col min="3831" max="3831" width="4" style="46" customWidth="1"/>
    <col min="3832" max="3832" width="4.42578125" style="46" customWidth="1"/>
    <col min="3833" max="3833" width="3.85546875" style="46" customWidth="1"/>
    <col min="3834" max="3834" width="5.140625" style="46" customWidth="1"/>
    <col min="3835" max="3835" width="4.28515625" style="46" customWidth="1"/>
    <col min="3836" max="3836" width="5.42578125" style="46" customWidth="1"/>
    <col min="3837" max="3837" width="5" style="46" customWidth="1"/>
    <col min="3838" max="3838" width="17.28515625" style="46" customWidth="1"/>
    <col min="3839" max="3850" width="0" style="46" hidden="1" customWidth="1"/>
    <col min="3851" max="4083" width="9.140625" style="46"/>
    <col min="4084" max="4084" width="5" style="46" customWidth="1"/>
    <col min="4085" max="4085" width="70.85546875" style="46" customWidth="1"/>
    <col min="4086" max="4086" width="5.140625" style="46" customWidth="1"/>
    <col min="4087" max="4087" width="4" style="46" customWidth="1"/>
    <col min="4088" max="4088" width="4.42578125" style="46" customWidth="1"/>
    <col min="4089" max="4089" width="3.85546875" style="46" customWidth="1"/>
    <col min="4090" max="4090" width="5.140625" style="46" customWidth="1"/>
    <col min="4091" max="4091" width="4.28515625" style="46" customWidth="1"/>
    <col min="4092" max="4092" width="5.42578125" style="46" customWidth="1"/>
    <col min="4093" max="4093" width="5" style="46" customWidth="1"/>
    <col min="4094" max="4094" width="17.28515625" style="46" customWidth="1"/>
    <col min="4095" max="4106" width="0" style="46" hidden="1" customWidth="1"/>
    <col min="4107" max="4339" width="9.140625" style="46"/>
    <col min="4340" max="4340" width="5" style="46" customWidth="1"/>
    <col min="4341" max="4341" width="70.85546875" style="46" customWidth="1"/>
    <col min="4342" max="4342" width="5.140625" style="46" customWidth="1"/>
    <col min="4343" max="4343" width="4" style="46" customWidth="1"/>
    <col min="4344" max="4344" width="4.42578125" style="46" customWidth="1"/>
    <col min="4345" max="4345" width="3.85546875" style="46" customWidth="1"/>
    <col min="4346" max="4346" width="5.140625" style="46" customWidth="1"/>
    <col min="4347" max="4347" width="4.28515625" style="46" customWidth="1"/>
    <col min="4348" max="4348" width="5.42578125" style="46" customWidth="1"/>
    <col min="4349" max="4349" width="5" style="46" customWidth="1"/>
    <col min="4350" max="4350" width="17.28515625" style="46" customWidth="1"/>
    <col min="4351" max="4362" width="0" style="46" hidden="1" customWidth="1"/>
    <col min="4363" max="4595" width="9.140625" style="46"/>
    <col min="4596" max="4596" width="5" style="46" customWidth="1"/>
    <col min="4597" max="4597" width="70.85546875" style="46" customWidth="1"/>
    <col min="4598" max="4598" width="5.140625" style="46" customWidth="1"/>
    <col min="4599" max="4599" width="4" style="46" customWidth="1"/>
    <col min="4600" max="4600" width="4.42578125" style="46" customWidth="1"/>
    <col min="4601" max="4601" width="3.85546875" style="46" customWidth="1"/>
    <col min="4602" max="4602" width="5.140625" style="46" customWidth="1"/>
    <col min="4603" max="4603" width="4.28515625" style="46" customWidth="1"/>
    <col min="4604" max="4604" width="5.42578125" style="46" customWidth="1"/>
    <col min="4605" max="4605" width="5" style="46" customWidth="1"/>
    <col min="4606" max="4606" width="17.28515625" style="46" customWidth="1"/>
    <col min="4607" max="4618" width="0" style="46" hidden="1" customWidth="1"/>
    <col min="4619" max="4851" width="9.140625" style="46"/>
    <col min="4852" max="4852" width="5" style="46" customWidth="1"/>
    <col min="4853" max="4853" width="70.85546875" style="46" customWidth="1"/>
    <col min="4854" max="4854" width="5.140625" style="46" customWidth="1"/>
    <col min="4855" max="4855" width="4" style="46" customWidth="1"/>
    <col min="4856" max="4856" width="4.42578125" style="46" customWidth="1"/>
    <col min="4857" max="4857" width="3.85546875" style="46" customWidth="1"/>
    <col min="4858" max="4858" width="5.140625" style="46" customWidth="1"/>
    <col min="4859" max="4859" width="4.28515625" style="46" customWidth="1"/>
    <col min="4860" max="4860" width="5.42578125" style="46" customWidth="1"/>
    <col min="4861" max="4861" width="5" style="46" customWidth="1"/>
    <col min="4862" max="4862" width="17.28515625" style="46" customWidth="1"/>
    <col min="4863" max="4874" width="0" style="46" hidden="1" customWidth="1"/>
    <col min="4875" max="5107" width="9.140625" style="46"/>
    <col min="5108" max="5108" width="5" style="46" customWidth="1"/>
    <col min="5109" max="5109" width="70.85546875" style="46" customWidth="1"/>
    <col min="5110" max="5110" width="5.140625" style="46" customWidth="1"/>
    <col min="5111" max="5111" width="4" style="46" customWidth="1"/>
    <col min="5112" max="5112" width="4.42578125" style="46" customWidth="1"/>
    <col min="5113" max="5113" width="3.85546875" style="46" customWidth="1"/>
    <col min="5114" max="5114" width="5.140625" style="46" customWidth="1"/>
    <col min="5115" max="5115" width="4.28515625" style="46" customWidth="1"/>
    <col min="5116" max="5116" width="5.42578125" style="46" customWidth="1"/>
    <col min="5117" max="5117" width="5" style="46" customWidth="1"/>
    <col min="5118" max="5118" width="17.28515625" style="46" customWidth="1"/>
    <col min="5119" max="5130" width="0" style="46" hidden="1" customWidth="1"/>
    <col min="5131" max="5363" width="9.140625" style="46"/>
    <col min="5364" max="5364" width="5" style="46" customWidth="1"/>
    <col min="5365" max="5365" width="70.85546875" style="46" customWidth="1"/>
    <col min="5366" max="5366" width="5.140625" style="46" customWidth="1"/>
    <col min="5367" max="5367" width="4" style="46" customWidth="1"/>
    <col min="5368" max="5368" width="4.42578125" style="46" customWidth="1"/>
    <col min="5369" max="5369" width="3.85546875" style="46" customWidth="1"/>
    <col min="5370" max="5370" width="5.140625" style="46" customWidth="1"/>
    <col min="5371" max="5371" width="4.28515625" style="46" customWidth="1"/>
    <col min="5372" max="5372" width="5.42578125" style="46" customWidth="1"/>
    <col min="5373" max="5373" width="5" style="46" customWidth="1"/>
    <col min="5374" max="5374" width="17.28515625" style="46" customWidth="1"/>
    <col min="5375" max="5386" width="0" style="46" hidden="1" customWidth="1"/>
    <col min="5387" max="5619" width="9.140625" style="46"/>
    <col min="5620" max="5620" width="5" style="46" customWidth="1"/>
    <col min="5621" max="5621" width="70.85546875" style="46" customWidth="1"/>
    <col min="5622" max="5622" width="5.140625" style="46" customWidth="1"/>
    <col min="5623" max="5623" width="4" style="46" customWidth="1"/>
    <col min="5624" max="5624" width="4.42578125" style="46" customWidth="1"/>
    <col min="5625" max="5625" width="3.85546875" style="46" customWidth="1"/>
    <col min="5626" max="5626" width="5.140625" style="46" customWidth="1"/>
    <col min="5627" max="5627" width="4.28515625" style="46" customWidth="1"/>
    <col min="5628" max="5628" width="5.42578125" style="46" customWidth="1"/>
    <col min="5629" max="5629" width="5" style="46" customWidth="1"/>
    <col min="5630" max="5630" width="17.28515625" style="46" customWidth="1"/>
    <col min="5631" max="5642" width="0" style="46" hidden="1" customWidth="1"/>
    <col min="5643" max="5875" width="9.140625" style="46"/>
    <col min="5876" max="5876" width="5" style="46" customWidth="1"/>
    <col min="5877" max="5877" width="70.85546875" style="46" customWidth="1"/>
    <col min="5878" max="5878" width="5.140625" style="46" customWidth="1"/>
    <col min="5879" max="5879" width="4" style="46" customWidth="1"/>
    <col min="5880" max="5880" width="4.42578125" style="46" customWidth="1"/>
    <col min="5881" max="5881" width="3.85546875" style="46" customWidth="1"/>
    <col min="5882" max="5882" width="5.140625" style="46" customWidth="1"/>
    <col min="5883" max="5883" width="4.28515625" style="46" customWidth="1"/>
    <col min="5884" max="5884" width="5.42578125" style="46" customWidth="1"/>
    <col min="5885" max="5885" width="5" style="46" customWidth="1"/>
    <col min="5886" max="5886" width="17.28515625" style="46" customWidth="1"/>
    <col min="5887" max="5898" width="0" style="46" hidden="1" customWidth="1"/>
    <col min="5899" max="6131" width="9.140625" style="46"/>
    <col min="6132" max="6132" width="5" style="46" customWidth="1"/>
    <col min="6133" max="6133" width="70.85546875" style="46" customWidth="1"/>
    <col min="6134" max="6134" width="5.140625" style="46" customWidth="1"/>
    <col min="6135" max="6135" width="4" style="46" customWidth="1"/>
    <col min="6136" max="6136" width="4.42578125" style="46" customWidth="1"/>
    <col min="6137" max="6137" width="3.85546875" style="46" customWidth="1"/>
    <col min="6138" max="6138" width="5.140625" style="46" customWidth="1"/>
    <col min="6139" max="6139" width="4.28515625" style="46" customWidth="1"/>
    <col min="6140" max="6140" width="5.42578125" style="46" customWidth="1"/>
    <col min="6141" max="6141" width="5" style="46" customWidth="1"/>
    <col min="6142" max="6142" width="17.28515625" style="46" customWidth="1"/>
    <col min="6143" max="6154" width="0" style="46" hidden="1" customWidth="1"/>
    <col min="6155" max="6387" width="9.140625" style="46"/>
    <col min="6388" max="6388" width="5" style="46" customWidth="1"/>
    <col min="6389" max="6389" width="70.85546875" style="46" customWidth="1"/>
    <col min="6390" max="6390" width="5.140625" style="46" customWidth="1"/>
    <col min="6391" max="6391" width="4" style="46" customWidth="1"/>
    <col min="6392" max="6392" width="4.42578125" style="46" customWidth="1"/>
    <col min="6393" max="6393" width="3.85546875" style="46" customWidth="1"/>
    <col min="6394" max="6394" width="5.140625" style="46" customWidth="1"/>
    <col min="6395" max="6395" width="4.28515625" style="46" customWidth="1"/>
    <col min="6396" max="6396" width="5.42578125" style="46" customWidth="1"/>
    <col min="6397" max="6397" width="5" style="46" customWidth="1"/>
    <col min="6398" max="6398" width="17.28515625" style="46" customWidth="1"/>
    <col min="6399" max="6410" width="0" style="46" hidden="1" customWidth="1"/>
    <col min="6411" max="6643" width="9.140625" style="46"/>
    <col min="6644" max="6644" width="5" style="46" customWidth="1"/>
    <col min="6645" max="6645" width="70.85546875" style="46" customWidth="1"/>
    <col min="6646" max="6646" width="5.140625" style="46" customWidth="1"/>
    <col min="6647" max="6647" width="4" style="46" customWidth="1"/>
    <col min="6648" max="6648" width="4.42578125" style="46" customWidth="1"/>
    <col min="6649" max="6649" width="3.85546875" style="46" customWidth="1"/>
    <col min="6650" max="6650" width="5.140625" style="46" customWidth="1"/>
    <col min="6651" max="6651" width="4.28515625" style="46" customWidth="1"/>
    <col min="6652" max="6652" width="5.42578125" style="46" customWidth="1"/>
    <col min="6653" max="6653" width="5" style="46" customWidth="1"/>
    <col min="6654" max="6654" width="17.28515625" style="46" customWidth="1"/>
    <col min="6655" max="6666" width="0" style="46" hidden="1" customWidth="1"/>
    <col min="6667" max="6899" width="9.140625" style="46"/>
    <col min="6900" max="6900" width="5" style="46" customWidth="1"/>
    <col min="6901" max="6901" width="70.85546875" style="46" customWidth="1"/>
    <col min="6902" max="6902" width="5.140625" style="46" customWidth="1"/>
    <col min="6903" max="6903" width="4" style="46" customWidth="1"/>
    <col min="6904" max="6904" width="4.42578125" style="46" customWidth="1"/>
    <col min="6905" max="6905" width="3.85546875" style="46" customWidth="1"/>
    <col min="6906" max="6906" width="5.140625" style="46" customWidth="1"/>
    <col min="6907" max="6907" width="4.28515625" style="46" customWidth="1"/>
    <col min="6908" max="6908" width="5.42578125" style="46" customWidth="1"/>
    <col min="6909" max="6909" width="5" style="46" customWidth="1"/>
    <col min="6910" max="6910" width="17.28515625" style="46" customWidth="1"/>
    <col min="6911" max="6922" width="0" style="46" hidden="1" customWidth="1"/>
    <col min="6923" max="7155" width="9.140625" style="46"/>
    <col min="7156" max="7156" width="5" style="46" customWidth="1"/>
    <col min="7157" max="7157" width="70.85546875" style="46" customWidth="1"/>
    <col min="7158" max="7158" width="5.140625" style="46" customWidth="1"/>
    <col min="7159" max="7159" width="4" style="46" customWidth="1"/>
    <col min="7160" max="7160" width="4.42578125" style="46" customWidth="1"/>
    <col min="7161" max="7161" width="3.85546875" style="46" customWidth="1"/>
    <col min="7162" max="7162" width="5.140625" style="46" customWidth="1"/>
    <col min="7163" max="7163" width="4.28515625" style="46" customWidth="1"/>
    <col min="7164" max="7164" width="5.42578125" style="46" customWidth="1"/>
    <col min="7165" max="7165" width="5" style="46" customWidth="1"/>
    <col min="7166" max="7166" width="17.28515625" style="46" customWidth="1"/>
    <col min="7167" max="7178" width="0" style="46" hidden="1" customWidth="1"/>
    <col min="7179" max="7411" width="9.140625" style="46"/>
    <col min="7412" max="7412" width="5" style="46" customWidth="1"/>
    <col min="7413" max="7413" width="70.85546875" style="46" customWidth="1"/>
    <col min="7414" max="7414" width="5.140625" style="46" customWidth="1"/>
    <col min="7415" max="7415" width="4" style="46" customWidth="1"/>
    <col min="7416" max="7416" width="4.42578125" style="46" customWidth="1"/>
    <col min="7417" max="7417" width="3.85546875" style="46" customWidth="1"/>
    <col min="7418" max="7418" width="5.140625" style="46" customWidth="1"/>
    <col min="7419" max="7419" width="4.28515625" style="46" customWidth="1"/>
    <col min="7420" max="7420" width="5.42578125" style="46" customWidth="1"/>
    <col min="7421" max="7421" width="5" style="46" customWidth="1"/>
    <col min="7422" max="7422" width="17.28515625" style="46" customWidth="1"/>
    <col min="7423" max="7434" width="0" style="46" hidden="1" customWidth="1"/>
    <col min="7435" max="7667" width="9.140625" style="46"/>
    <col min="7668" max="7668" width="5" style="46" customWidth="1"/>
    <col min="7669" max="7669" width="70.85546875" style="46" customWidth="1"/>
    <col min="7670" max="7670" width="5.140625" style="46" customWidth="1"/>
    <col min="7671" max="7671" width="4" style="46" customWidth="1"/>
    <col min="7672" max="7672" width="4.42578125" style="46" customWidth="1"/>
    <col min="7673" max="7673" width="3.85546875" style="46" customWidth="1"/>
    <col min="7674" max="7674" width="5.140625" style="46" customWidth="1"/>
    <col min="7675" max="7675" width="4.28515625" style="46" customWidth="1"/>
    <col min="7676" max="7676" width="5.42578125" style="46" customWidth="1"/>
    <col min="7677" max="7677" width="5" style="46" customWidth="1"/>
    <col min="7678" max="7678" width="17.28515625" style="46" customWidth="1"/>
    <col min="7679" max="7690" width="0" style="46" hidden="1" customWidth="1"/>
    <col min="7691" max="7923" width="9.140625" style="46"/>
    <col min="7924" max="7924" width="5" style="46" customWidth="1"/>
    <col min="7925" max="7925" width="70.85546875" style="46" customWidth="1"/>
    <col min="7926" max="7926" width="5.140625" style="46" customWidth="1"/>
    <col min="7927" max="7927" width="4" style="46" customWidth="1"/>
    <col min="7928" max="7928" width="4.42578125" style="46" customWidth="1"/>
    <col min="7929" max="7929" width="3.85546875" style="46" customWidth="1"/>
    <col min="7930" max="7930" width="5.140625" style="46" customWidth="1"/>
    <col min="7931" max="7931" width="4.28515625" style="46" customWidth="1"/>
    <col min="7932" max="7932" width="5.42578125" style="46" customWidth="1"/>
    <col min="7933" max="7933" width="5" style="46" customWidth="1"/>
    <col min="7934" max="7934" width="17.28515625" style="46" customWidth="1"/>
    <col min="7935" max="7946" width="0" style="46" hidden="1" customWidth="1"/>
    <col min="7947" max="8179" width="9.140625" style="46"/>
    <col min="8180" max="8180" width="5" style="46" customWidth="1"/>
    <col min="8181" max="8181" width="70.85546875" style="46" customWidth="1"/>
    <col min="8182" max="8182" width="5.140625" style="46" customWidth="1"/>
    <col min="8183" max="8183" width="4" style="46" customWidth="1"/>
    <col min="8184" max="8184" width="4.42578125" style="46" customWidth="1"/>
    <col min="8185" max="8185" width="3.85546875" style="46" customWidth="1"/>
    <col min="8186" max="8186" width="5.140625" style="46" customWidth="1"/>
    <col min="8187" max="8187" width="4.28515625" style="46" customWidth="1"/>
    <col min="8188" max="8188" width="5.42578125" style="46" customWidth="1"/>
    <col min="8189" max="8189" width="5" style="46" customWidth="1"/>
    <col min="8190" max="8190" width="17.28515625" style="46" customWidth="1"/>
    <col min="8191" max="8202" width="0" style="46" hidden="1" customWidth="1"/>
    <col min="8203" max="8435" width="9.140625" style="46"/>
    <col min="8436" max="8436" width="5" style="46" customWidth="1"/>
    <col min="8437" max="8437" width="70.85546875" style="46" customWidth="1"/>
    <col min="8438" max="8438" width="5.140625" style="46" customWidth="1"/>
    <col min="8439" max="8439" width="4" style="46" customWidth="1"/>
    <col min="8440" max="8440" width="4.42578125" style="46" customWidth="1"/>
    <col min="8441" max="8441" width="3.85546875" style="46" customWidth="1"/>
    <col min="8442" max="8442" width="5.140625" style="46" customWidth="1"/>
    <col min="8443" max="8443" width="4.28515625" style="46" customWidth="1"/>
    <col min="8444" max="8444" width="5.42578125" style="46" customWidth="1"/>
    <col min="8445" max="8445" width="5" style="46" customWidth="1"/>
    <col min="8446" max="8446" width="17.28515625" style="46" customWidth="1"/>
    <col min="8447" max="8458" width="0" style="46" hidden="1" customWidth="1"/>
    <col min="8459" max="8691" width="9.140625" style="46"/>
    <col min="8692" max="8692" width="5" style="46" customWidth="1"/>
    <col min="8693" max="8693" width="70.85546875" style="46" customWidth="1"/>
    <col min="8694" max="8694" width="5.140625" style="46" customWidth="1"/>
    <col min="8695" max="8695" width="4" style="46" customWidth="1"/>
    <col min="8696" max="8696" width="4.42578125" style="46" customWidth="1"/>
    <col min="8697" max="8697" width="3.85546875" style="46" customWidth="1"/>
    <col min="8698" max="8698" width="5.140625" style="46" customWidth="1"/>
    <col min="8699" max="8699" width="4.28515625" style="46" customWidth="1"/>
    <col min="8700" max="8700" width="5.42578125" style="46" customWidth="1"/>
    <col min="8701" max="8701" width="5" style="46" customWidth="1"/>
    <col min="8702" max="8702" width="17.28515625" style="46" customWidth="1"/>
    <col min="8703" max="8714" width="0" style="46" hidden="1" customWidth="1"/>
    <col min="8715" max="8947" width="9.140625" style="46"/>
    <col min="8948" max="8948" width="5" style="46" customWidth="1"/>
    <col min="8949" max="8949" width="70.85546875" style="46" customWidth="1"/>
    <col min="8950" max="8950" width="5.140625" style="46" customWidth="1"/>
    <col min="8951" max="8951" width="4" style="46" customWidth="1"/>
    <col min="8952" max="8952" width="4.42578125" style="46" customWidth="1"/>
    <col min="8953" max="8953" width="3.85546875" style="46" customWidth="1"/>
    <col min="8954" max="8954" width="5.140625" style="46" customWidth="1"/>
    <col min="8955" max="8955" width="4.28515625" style="46" customWidth="1"/>
    <col min="8956" max="8956" width="5.42578125" style="46" customWidth="1"/>
    <col min="8957" max="8957" width="5" style="46" customWidth="1"/>
    <col min="8958" max="8958" width="17.28515625" style="46" customWidth="1"/>
    <col min="8959" max="8970" width="0" style="46" hidden="1" customWidth="1"/>
    <col min="8971" max="9203" width="9.140625" style="46"/>
    <col min="9204" max="9204" width="5" style="46" customWidth="1"/>
    <col min="9205" max="9205" width="70.85546875" style="46" customWidth="1"/>
    <col min="9206" max="9206" width="5.140625" style="46" customWidth="1"/>
    <col min="9207" max="9207" width="4" style="46" customWidth="1"/>
    <col min="9208" max="9208" width="4.42578125" style="46" customWidth="1"/>
    <col min="9209" max="9209" width="3.85546875" style="46" customWidth="1"/>
    <col min="9210" max="9210" width="5.140625" style="46" customWidth="1"/>
    <col min="9211" max="9211" width="4.28515625" style="46" customWidth="1"/>
    <col min="9212" max="9212" width="5.42578125" style="46" customWidth="1"/>
    <col min="9213" max="9213" width="5" style="46" customWidth="1"/>
    <col min="9214" max="9214" width="17.28515625" style="46" customWidth="1"/>
    <col min="9215" max="9226" width="0" style="46" hidden="1" customWidth="1"/>
    <col min="9227" max="9459" width="9.140625" style="46"/>
    <col min="9460" max="9460" width="5" style="46" customWidth="1"/>
    <col min="9461" max="9461" width="70.85546875" style="46" customWidth="1"/>
    <col min="9462" max="9462" width="5.140625" style="46" customWidth="1"/>
    <col min="9463" max="9463" width="4" style="46" customWidth="1"/>
    <col min="9464" max="9464" width="4.42578125" style="46" customWidth="1"/>
    <col min="9465" max="9465" width="3.85546875" style="46" customWidth="1"/>
    <col min="9466" max="9466" width="5.140625" style="46" customWidth="1"/>
    <col min="9467" max="9467" width="4.28515625" style="46" customWidth="1"/>
    <col min="9468" max="9468" width="5.42578125" style="46" customWidth="1"/>
    <col min="9469" max="9469" width="5" style="46" customWidth="1"/>
    <col min="9470" max="9470" width="17.28515625" style="46" customWidth="1"/>
    <col min="9471" max="9482" width="0" style="46" hidden="1" customWidth="1"/>
    <col min="9483" max="9715" width="9.140625" style="46"/>
    <col min="9716" max="9716" width="5" style="46" customWidth="1"/>
    <col min="9717" max="9717" width="70.85546875" style="46" customWidth="1"/>
    <col min="9718" max="9718" width="5.140625" style="46" customWidth="1"/>
    <col min="9719" max="9719" width="4" style="46" customWidth="1"/>
    <col min="9720" max="9720" width="4.42578125" style="46" customWidth="1"/>
    <col min="9721" max="9721" width="3.85546875" style="46" customWidth="1"/>
    <col min="9722" max="9722" width="5.140625" style="46" customWidth="1"/>
    <col min="9723" max="9723" width="4.28515625" style="46" customWidth="1"/>
    <col min="9724" max="9724" width="5.42578125" style="46" customWidth="1"/>
    <col min="9725" max="9725" width="5" style="46" customWidth="1"/>
    <col min="9726" max="9726" width="17.28515625" style="46" customWidth="1"/>
    <col min="9727" max="9738" width="0" style="46" hidden="1" customWidth="1"/>
    <col min="9739" max="9971" width="9.140625" style="46"/>
    <col min="9972" max="9972" width="5" style="46" customWidth="1"/>
    <col min="9973" max="9973" width="70.85546875" style="46" customWidth="1"/>
    <col min="9974" max="9974" width="5.140625" style="46" customWidth="1"/>
    <col min="9975" max="9975" width="4" style="46" customWidth="1"/>
    <col min="9976" max="9976" width="4.42578125" style="46" customWidth="1"/>
    <col min="9977" max="9977" width="3.85546875" style="46" customWidth="1"/>
    <col min="9978" max="9978" width="5.140625" style="46" customWidth="1"/>
    <col min="9979" max="9979" width="4.28515625" style="46" customWidth="1"/>
    <col min="9980" max="9980" width="5.42578125" style="46" customWidth="1"/>
    <col min="9981" max="9981" width="5" style="46" customWidth="1"/>
    <col min="9982" max="9982" width="17.28515625" style="46" customWidth="1"/>
    <col min="9983" max="9994" width="0" style="46" hidden="1" customWidth="1"/>
    <col min="9995" max="10227" width="9.140625" style="46"/>
    <col min="10228" max="10228" width="5" style="46" customWidth="1"/>
    <col min="10229" max="10229" width="70.85546875" style="46" customWidth="1"/>
    <col min="10230" max="10230" width="5.140625" style="46" customWidth="1"/>
    <col min="10231" max="10231" width="4" style="46" customWidth="1"/>
    <col min="10232" max="10232" width="4.42578125" style="46" customWidth="1"/>
    <col min="10233" max="10233" width="3.85546875" style="46" customWidth="1"/>
    <col min="10234" max="10234" width="5.140625" style="46" customWidth="1"/>
    <col min="10235" max="10235" width="4.28515625" style="46" customWidth="1"/>
    <col min="10236" max="10236" width="5.42578125" style="46" customWidth="1"/>
    <col min="10237" max="10237" width="5" style="46" customWidth="1"/>
    <col min="10238" max="10238" width="17.28515625" style="46" customWidth="1"/>
    <col min="10239" max="10250" width="0" style="46" hidden="1" customWidth="1"/>
    <col min="10251" max="10483" width="9.140625" style="46"/>
    <col min="10484" max="10484" width="5" style="46" customWidth="1"/>
    <col min="10485" max="10485" width="70.85546875" style="46" customWidth="1"/>
    <col min="10486" max="10486" width="5.140625" style="46" customWidth="1"/>
    <col min="10487" max="10487" width="4" style="46" customWidth="1"/>
    <col min="10488" max="10488" width="4.42578125" style="46" customWidth="1"/>
    <col min="10489" max="10489" width="3.85546875" style="46" customWidth="1"/>
    <col min="10490" max="10490" width="5.140625" style="46" customWidth="1"/>
    <col min="10491" max="10491" width="4.28515625" style="46" customWidth="1"/>
    <col min="10492" max="10492" width="5.42578125" style="46" customWidth="1"/>
    <col min="10493" max="10493" width="5" style="46" customWidth="1"/>
    <col min="10494" max="10494" width="17.28515625" style="46" customWidth="1"/>
    <col min="10495" max="10506" width="0" style="46" hidden="1" customWidth="1"/>
    <col min="10507" max="10739" width="9.140625" style="46"/>
    <col min="10740" max="10740" width="5" style="46" customWidth="1"/>
    <col min="10741" max="10741" width="70.85546875" style="46" customWidth="1"/>
    <col min="10742" max="10742" width="5.140625" style="46" customWidth="1"/>
    <col min="10743" max="10743" width="4" style="46" customWidth="1"/>
    <col min="10744" max="10744" width="4.42578125" style="46" customWidth="1"/>
    <col min="10745" max="10745" width="3.85546875" style="46" customWidth="1"/>
    <col min="10746" max="10746" width="5.140625" style="46" customWidth="1"/>
    <col min="10747" max="10747" width="4.28515625" style="46" customWidth="1"/>
    <col min="10748" max="10748" width="5.42578125" style="46" customWidth="1"/>
    <col min="10749" max="10749" width="5" style="46" customWidth="1"/>
    <col min="10750" max="10750" width="17.28515625" style="46" customWidth="1"/>
    <col min="10751" max="10762" width="0" style="46" hidden="1" customWidth="1"/>
    <col min="10763" max="10995" width="9.140625" style="46"/>
    <col min="10996" max="10996" width="5" style="46" customWidth="1"/>
    <col min="10997" max="10997" width="70.85546875" style="46" customWidth="1"/>
    <col min="10998" max="10998" width="5.140625" style="46" customWidth="1"/>
    <col min="10999" max="10999" width="4" style="46" customWidth="1"/>
    <col min="11000" max="11000" width="4.42578125" style="46" customWidth="1"/>
    <col min="11001" max="11001" width="3.85546875" style="46" customWidth="1"/>
    <col min="11002" max="11002" width="5.140625" style="46" customWidth="1"/>
    <col min="11003" max="11003" width="4.28515625" style="46" customWidth="1"/>
    <col min="11004" max="11004" width="5.42578125" style="46" customWidth="1"/>
    <col min="11005" max="11005" width="5" style="46" customWidth="1"/>
    <col min="11006" max="11006" width="17.28515625" style="46" customWidth="1"/>
    <col min="11007" max="11018" width="0" style="46" hidden="1" customWidth="1"/>
    <col min="11019" max="11251" width="9.140625" style="46"/>
    <col min="11252" max="11252" width="5" style="46" customWidth="1"/>
    <col min="11253" max="11253" width="70.85546875" style="46" customWidth="1"/>
    <col min="11254" max="11254" width="5.140625" style="46" customWidth="1"/>
    <col min="11255" max="11255" width="4" style="46" customWidth="1"/>
    <col min="11256" max="11256" width="4.42578125" style="46" customWidth="1"/>
    <col min="11257" max="11257" width="3.85546875" style="46" customWidth="1"/>
    <col min="11258" max="11258" width="5.140625" style="46" customWidth="1"/>
    <col min="11259" max="11259" width="4.28515625" style="46" customWidth="1"/>
    <col min="11260" max="11260" width="5.42578125" style="46" customWidth="1"/>
    <col min="11261" max="11261" width="5" style="46" customWidth="1"/>
    <col min="11262" max="11262" width="17.28515625" style="46" customWidth="1"/>
    <col min="11263" max="11274" width="0" style="46" hidden="1" customWidth="1"/>
    <col min="11275" max="11507" width="9.140625" style="46"/>
    <col min="11508" max="11508" width="5" style="46" customWidth="1"/>
    <col min="11509" max="11509" width="70.85546875" style="46" customWidth="1"/>
    <col min="11510" max="11510" width="5.140625" style="46" customWidth="1"/>
    <col min="11511" max="11511" width="4" style="46" customWidth="1"/>
    <col min="11512" max="11512" width="4.42578125" style="46" customWidth="1"/>
    <col min="11513" max="11513" width="3.85546875" style="46" customWidth="1"/>
    <col min="11514" max="11514" width="5.140625" style="46" customWidth="1"/>
    <col min="11515" max="11515" width="4.28515625" style="46" customWidth="1"/>
    <col min="11516" max="11516" width="5.42578125" style="46" customWidth="1"/>
    <col min="11517" max="11517" width="5" style="46" customWidth="1"/>
    <col min="11518" max="11518" width="17.28515625" style="46" customWidth="1"/>
    <col min="11519" max="11530" width="0" style="46" hidden="1" customWidth="1"/>
    <col min="11531" max="11763" width="9.140625" style="46"/>
    <col min="11764" max="11764" width="5" style="46" customWidth="1"/>
    <col min="11765" max="11765" width="70.85546875" style="46" customWidth="1"/>
    <col min="11766" max="11766" width="5.140625" style="46" customWidth="1"/>
    <col min="11767" max="11767" width="4" style="46" customWidth="1"/>
    <col min="11768" max="11768" width="4.42578125" style="46" customWidth="1"/>
    <col min="11769" max="11769" width="3.85546875" style="46" customWidth="1"/>
    <col min="11770" max="11770" width="5.140625" style="46" customWidth="1"/>
    <col min="11771" max="11771" width="4.28515625" style="46" customWidth="1"/>
    <col min="11772" max="11772" width="5.42578125" style="46" customWidth="1"/>
    <col min="11773" max="11773" width="5" style="46" customWidth="1"/>
    <col min="11774" max="11774" width="17.28515625" style="46" customWidth="1"/>
    <col min="11775" max="11786" width="0" style="46" hidden="1" customWidth="1"/>
    <col min="11787" max="12019" width="9.140625" style="46"/>
    <col min="12020" max="12020" width="5" style="46" customWidth="1"/>
    <col min="12021" max="12021" width="70.85546875" style="46" customWidth="1"/>
    <col min="12022" max="12022" width="5.140625" style="46" customWidth="1"/>
    <col min="12023" max="12023" width="4" style="46" customWidth="1"/>
    <col min="12024" max="12024" width="4.42578125" style="46" customWidth="1"/>
    <col min="12025" max="12025" width="3.85546875" style="46" customWidth="1"/>
    <col min="12026" max="12026" width="5.140625" style="46" customWidth="1"/>
    <col min="12027" max="12027" width="4.28515625" style="46" customWidth="1"/>
    <col min="12028" max="12028" width="5.42578125" style="46" customWidth="1"/>
    <col min="12029" max="12029" width="5" style="46" customWidth="1"/>
    <col min="12030" max="12030" width="17.28515625" style="46" customWidth="1"/>
    <col min="12031" max="12042" width="0" style="46" hidden="1" customWidth="1"/>
    <col min="12043" max="12275" width="9.140625" style="46"/>
    <col min="12276" max="12276" width="5" style="46" customWidth="1"/>
    <col min="12277" max="12277" width="70.85546875" style="46" customWidth="1"/>
    <col min="12278" max="12278" width="5.140625" style="46" customWidth="1"/>
    <col min="12279" max="12279" width="4" style="46" customWidth="1"/>
    <col min="12280" max="12280" width="4.42578125" style="46" customWidth="1"/>
    <col min="12281" max="12281" width="3.85546875" style="46" customWidth="1"/>
    <col min="12282" max="12282" width="5.140625" style="46" customWidth="1"/>
    <col min="12283" max="12283" width="4.28515625" style="46" customWidth="1"/>
    <col min="12284" max="12284" width="5.42578125" style="46" customWidth="1"/>
    <col min="12285" max="12285" width="5" style="46" customWidth="1"/>
    <col min="12286" max="12286" width="17.28515625" style="46" customWidth="1"/>
    <col min="12287" max="12298" width="0" style="46" hidden="1" customWidth="1"/>
    <col min="12299" max="12531" width="9.140625" style="46"/>
    <col min="12532" max="12532" width="5" style="46" customWidth="1"/>
    <col min="12533" max="12533" width="70.85546875" style="46" customWidth="1"/>
    <col min="12534" max="12534" width="5.140625" style="46" customWidth="1"/>
    <col min="12535" max="12535" width="4" style="46" customWidth="1"/>
    <col min="12536" max="12536" width="4.42578125" style="46" customWidth="1"/>
    <col min="12537" max="12537" width="3.85546875" style="46" customWidth="1"/>
    <col min="12538" max="12538" width="5.140625" style="46" customWidth="1"/>
    <col min="12539" max="12539" width="4.28515625" style="46" customWidth="1"/>
    <col min="12540" max="12540" width="5.42578125" style="46" customWidth="1"/>
    <col min="12541" max="12541" width="5" style="46" customWidth="1"/>
    <col min="12542" max="12542" width="17.28515625" style="46" customWidth="1"/>
    <col min="12543" max="12554" width="0" style="46" hidden="1" customWidth="1"/>
    <col min="12555" max="12787" width="9.140625" style="46"/>
    <col min="12788" max="12788" width="5" style="46" customWidth="1"/>
    <col min="12789" max="12789" width="70.85546875" style="46" customWidth="1"/>
    <col min="12790" max="12790" width="5.140625" style="46" customWidth="1"/>
    <col min="12791" max="12791" width="4" style="46" customWidth="1"/>
    <col min="12792" max="12792" width="4.42578125" style="46" customWidth="1"/>
    <col min="12793" max="12793" width="3.85546875" style="46" customWidth="1"/>
    <col min="12794" max="12794" width="5.140625" style="46" customWidth="1"/>
    <col min="12795" max="12795" width="4.28515625" style="46" customWidth="1"/>
    <col min="12796" max="12796" width="5.42578125" style="46" customWidth="1"/>
    <col min="12797" max="12797" width="5" style="46" customWidth="1"/>
    <col min="12798" max="12798" width="17.28515625" style="46" customWidth="1"/>
    <col min="12799" max="12810" width="0" style="46" hidden="1" customWidth="1"/>
    <col min="12811" max="13043" width="9.140625" style="46"/>
    <col min="13044" max="13044" width="5" style="46" customWidth="1"/>
    <col min="13045" max="13045" width="70.85546875" style="46" customWidth="1"/>
    <col min="13046" max="13046" width="5.140625" style="46" customWidth="1"/>
    <col min="13047" max="13047" width="4" style="46" customWidth="1"/>
    <col min="13048" max="13048" width="4.42578125" style="46" customWidth="1"/>
    <col min="13049" max="13049" width="3.85546875" style="46" customWidth="1"/>
    <col min="13050" max="13050" width="5.140625" style="46" customWidth="1"/>
    <col min="13051" max="13051" width="4.28515625" style="46" customWidth="1"/>
    <col min="13052" max="13052" width="5.42578125" style="46" customWidth="1"/>
    <col min="13053" max="13053" width="5" style="46" customWidth="1"/>
    <col min="13054" max="13054" width="17.28515625" style="46" customWidth="1"/>
    <col min="13055" max="13066" width="0" style="46" hidden="1" customWidth="1"/>
    <col min="13067" max="13299" width="9.140625" style="46"/>
    <col min="13300" max="13300" width="5" style="46" customWidth="1"/>
    <col min="13301" max="13301" width="70.85546875" style="46" customWidth="1"/>
    <col min="13302" max="13302" width="5.140625" style="46" customWidth="1"/>
    <col min="13303" max="13303" width="4" style="46" customWidth="1"/>
    <col min="13304" max="13304" width="4.42578125" style="46" customWidth="1"/>
    <col min="13305" max="13305" width="3.85546875" style="46" customWidth="1"/>
    <col min="13306" max="13306" width="5.140625" style="46" customWidth="1"/>
    <col min="13307" max="13307" width="4.28515625" style="46" customWidth="1"/>
    <col min="13308" max="13308" width="5.42578125" style="46" customWidth="1"/>
    <col min="13309" max="13309" width="5" style="46" customWidth="1"/>
    <col min="13310" max="13310" width="17.28515625" style="46" customWidth="1"/>
    <col min="13311" max="13322" width="0" style="46" hidden="1" customWidth="1"/>
    <col min="13323" max="13555" width="9.140625" style="46"/>
    <col min="13556" max="13556" width="5" style="46" customWidth="1"/>
    <col min="13557" max="13557" width="70.85546875" style="46" customWidth="1"/>
    <col min="13558" max="13558" width="5.140625" style="46" customWidth="1"/>
    <col min="13559" max="13559" width="4" style="46" customWidth="1"/>
    <col min="13560" max="13560" width="4.42578125" style="46" customWidth="1"/>
    <col min="13561" max="13561" width="3.85546875" style="46" customWidth="1"/>
    <col min="13562" max="13562" width="5.140625" style="46" customWidth="1"/>
    <col min="13563" max="13563" width="4.28515625" style="46" customWidth="1"/>
    <col min="13564" max="13564" width="5.42578125" style="46" customWidth="1"/>
    <col min="13565" max="13565" width="5" style="46" customWidth="1"/>
    <col min="13566" max="13566" width="17.28515625" style="46" customWidth="1"/>
    <col min="13567" max="13578" width="0" style="46" hidden="1" customWidth="1"/>
    <col min="13579" max="13811" width="9.140625" style="46"/>
    <col min="13812" max="13812" width="5" style="46" customWidth="1"/>
    <col min="13813" max="13813" width="70.85546875" style="46" customWidth="1"/>
    <col min="13814" max="13814" width="5.140625" style="46" customWidth="1"/>
    <col min="13815" max="13815" width="4" style="46" customWidth="1"/>
    <col min="13816" max="13816" width="4.42578125" style="46" customWidth="1"/>
    <col min="13817" max="13817" width="3.85546875" style="46" customWidth="1"/>
    <col min="13818" max="13818" width="5.140625" style="46" customWidth="1"/>
    <col min="13819" max="13819" width="4.28515625" style="46" customWidth="1"/>
    <col min="13820" max="13820" width="5.42578125" style="46" customWidth="1"/>
    <col min="13821" max="13821" width="5" style="46" customWidth="1"/>
    <col min="13822" max="13822" width="17.28515625" style="46" customWidth="1"/>
    <col min="13823" max="13834" width="0" style="46" hidden="1" customWidth="1"/>
    <col min="13835" max="14067" width="9.140625" style="46"/>
    <col min="14068" max="14068" width="5" style="46" customWidth="1"/>
    <col min="14069" max="14069" width="70.85546875" style="46" customWidth="1"/>
    <col min="14070" max="14070" width="5.140625" style="46" customWidth="1"/>
    <col min="14071" max="14071" width="4" style="46" customWidth="1"/>
    <col min="14072" max="14072" width="4.42578125" style="46" customWidth="1"/>
    <col min="14073" max="14073" width="3.85546875" style="46" customWidth="1"/>
    <col min="14074" max="14074" width="5.140625" style="46" customWidth="1"/>
    <col min="14075" max="14075" width="4.28515625" style="46" customWidth="1"/>
    <col min="14076" max="14076" width="5.42578125" style="46" customWidth="1"/>
    <col min="14077" max="14077" width="5" style="46" customWidth="1"/>
    <col min="14078" max="14078" width="17.28515625" style="46" customWidth="1"/>
    <col min="14079" max="14090" width="0" style="46" hidden="1" customWidth="1"/>
    <col min="14091" max="14323" width="9.140625" style="46"/>
    <col min="14324" max="14324" width="5" style="46" customWidth="1"/>
    <col min="14325" max="14325" width="70.85546875" style="46" customWidth="1"/>
    <col min="14326" max="14326" width="5.140625" style="46" customWidth="1"/>
    <col min="14327" max="14327" width="4" style="46" customWidth="1"/>
    <col min="14328" max="14328" width="4.42578125" style="46" customWidth="1"/>
    <col min="14329" max="14329" width="3.85546875" style="46" customWidth="1"/>
    <col min="14330" max="14330" width="5.140625" style="46" customWidth="1"/>
    <col min="14331" max="14331" width="4.28515625" style="46" customWidth="1"/>
    <col min="14332" max="14332" width="5.42578125" style="46" customWidth="1"/>
    <col min="14333" max="14333" width="5" style="46" customWidth="1"/>
    <col min="14334" max="14334" width="17.28515625" style="46" customWidth="1"/>
    <col min="14335" max="14346" width="0" style="46" hidden="1" customWidth="1"/>
    <col min="14347" max="14579" width="9.140625" style="46"/>
    <col min="14580" max="14580" width="5" style="46" customWidth="1"/>
    <col min="14581" max="14581" width="70.85546875" style="46" customWidth="1"/>
    <col min="14582" max="14582" width="5.140625" style="46" customWidth="1"/>
    <col min="14583" max="14583" width="4" style="46" customWidth="1"/>
    <col min="14584" max="14584" width="4.42578125" style="46" customWidth="1"/>
    <col min="14585" max="14585" width="3.85546875" style="46" customWidth="1"/>
    <col min="14586" max="14586" width="5.140625" style="46" customWidth="1"/>
    <col min="14587" max="14587" width="4.28515625" style="46" customWidth="1"/>
    <col min="14588" max="14588" width="5.42578125" style="46" customWidth="1"/>
    <col min="14589" max="14589" width="5" style="46" customWidth="1"/>
    <col min="14590" max="14590" width="17.28515625" style="46" customWidth="1"/>
    <col min="14591" max="14602" width="0" style="46" hidden="1" customWidth="1"/>
    <col min="14603" max="14835" width="9.140625" style="46"/>
    <col min="14836" max="14836" width="5" style="46" customWidth="1"/>
    <col min="14837" max="14837" width="70.85546875" style="46" customWidth="1"/>
    <col min="14838" max="14838" width="5.140625" style="46" customWidth="1"/>
    <col min="14839" max="14839" width="4" style="46" customWidth="1"/>
    <col min="14840" max="14840" width="4.42578125" style="46" customWidth="1"/>
    <col min="14841" max="14841" width="3.85546875" style="46" customWidth="1"/>
    <col min="14842" max="14842" width="5.140625" style="46" customWidth="1"/>
    <col min="14843" max="14843" width="4.28515625" style="46" customWidth="1"/>
    <col min="14844" max="14844" width="5.42578125" style="46" customWidth="1"/>
    <col min="14845" max="14845" width="5" style="46" customWidth="1"/>
    <col min="14846" max="14846" width="17.28515625" style="46" customWidth="1"/>
    <col min="14847" max="14858" width="0" style="46" hidden="1" customWidth="1"/>
    <col min="14859" max="15091" width="9.140625" style="46"/>
    <col min="15092" max="15092" width="5" style="46" customWidth="1"/>
    <col min="15093" max="15093" width="70.85546875" style="46" customWidth="1"/>
    <col min="15094" max="15094" width="5.140625" style="46" customWidth="1"/>
    <col min="15095" max="15095" width="4" style="46" customWidth="1"/>
    <col min="15096" max="15096" width="4.42578125" style="46" customWidth="1"/>
    <col min="15097" max="15097" width="3.85546875" style="46" customWidth="1"/>
    <col min="15098" max="15098" width="5.140625" style="46" customWidth="1"/>
    <col min="15099" max="15099" width="4.28515625" style="46" customWidth="1"/>
    <col min="15100" max="15100" width="5.42578125" style="46" customWidth="1"/>
    <col min="15101" max="15101" width="5" style="46" customWidth="1"/>
    <col min="15102" max="15102" width="17.28515625" style="46" customWidth="1"/>
    <col min="15103" max="15114" width="0" style="46" hidden="1" customWidth="1"/>
    <col min="15115" max="15347" width="9.140625" style="46"/>
    <col min="15348" max="15348" width="5" style="46" customWidth="1"/>
    <col min="15349" max="15349" width="70.85546875" style="46" customWidth="1"/>
    <col min="15350" max="15350" width="5.140625" style="46" customWidth="1"/>
    <col min="15351" max="15351" width="4" style="46" customWidth="1"/>
    <col min="15352" max="15352" width="4.42578125" style="46" customWidth="1"/>
    <col min="15353" max="15353" width="3.85546875" style="46" customWidth="1"/>
    <col min="15354" max="15354" width="5.140625" style="46" customWidth="1"/>
    <col min="15355" max="15355" width="4.28515625" style="46" customWidth="1"/>
    <col min="15356" max="15356" width="5.42578125" style="46" customWidth="1"/>
    <col min="15357" max="15357" width="5" style="46" customWidth="1"/>
    <col min="15358" max="15358" width="17.28515625" style="46" customWidth="1"/>
    <col min="15359" max="15370" width="0" style="46" hidden="1" customWidth="1"/>
    <col min="15371" max="15603" width="9.140625" style="46"/>
    <col min="15604" max="15604" width="5" style="46" customWidth="1"/>
    <col min="15605" max="15605" width="70.85546875" style="46" customWidth="1"/>
    <col min="15606" max="15606" width="5.140625" style="46" customWidth="1"/>
    <col min="15607" max="15607" width="4" style="46" customWidth="1"/>
    <col min="15608" max="15608" width="4.42578125" style="46" customWidth="1"/>
    <col min="15609" max="15609" width="3.85546875" style="46" customWidth="1"/>
    <col min="15610" max="15610" width="5.140625" style="46" customWidth="1"/>
    <col min="15611" max="15611" width="4.28515625" style="46" customWidth="1"/>
    <col min="15612" max="15612" width="5.42578125" style="46" customWidth="1"/>
    <col min="15613" max="15613" width="5" style="46" customWidth="1"/>
    <col min="15614" max="15614" width="17.28515625" style="46" customWidth="1"/>
    <col min="15615" max="15626" width="0" style="46" hidden="1" customWidth="1"/>
    <col min="15627" max="15859" width="9.140625" style="46"/>
    <col min="15860" max="15860" width="5" style="46" customWidth="1"/>
    <col min="15861" max="15861" width="70.85546875" style="46" customWidth="1"/>
    <col min="15862" max="15862" width="5.140625" style="46" customWidth="1"/>
    <col min="15863" max="15863" width="4" style="46" customWidth="1"/>
    <col min="15864" max="15864" width="4.42578125" style="46" customWidth="1"/>
    <col min="15865" max="15865" width="3.85546875" style="46" customWidth="1"/>
    <col min="15866" max="15866" width="5.140625" style="46" customWidth="1"/>
    <col min="15867" max="15867" width="4.28515625" style="46" customWidth="1"/>
    <col min="15868" max="15868" width="5.42578125" style="46" customWidth="1"/>
    <col min="15869" max="15869" width="5" style="46" customWidth="1"/>
    <col min="15870" max="15870" width="17.28515625" style="46" customWidth="1"/>
    <col min="15871" max="15882" width="0" style="46" hidden="1" customWidth="1"/>
    <col min="15883" max="16115" width="9.140625" style="46"/>
    <col min="16116" max="16116" width="5" style="46" customWidth="1"/>
    <col min="16117" max="16117" width="70.85546875" style="46" customWidth="1"/>
    <col min="16118" max="16118" width="5.140625" style="46" customWidth="1"/>
    <col min="16119" max="16119" width="4" style="46" customWidth="1"/>
    <col min="16120" max="16120" width="4.42578125" style="46" customWidth="1"/>
    <col min="16121" max="16121" width="3.85546875" style="46" customWidth="1"/>
    <col min="16122" max="16122" width="5.140625" style="46" customWidth="1"/>
    <col min="16123" max="16123" width="4.28515625" style="46" customWidth="1"/>
    <col min="16124" max="16124" width="5.42578125" style="46" customWidth="1"/>
    <col min="16125" max="16125" width="5" style="46" customWidth="1"/>
    <col min="16126" max="16126" width="17.28515625" style="46" customWidth="1"/>
    <col min="16127" max="16138" width="0" style="46" hidden="1" customWidth="1"/>
    <col min="16139" max="16384" width="9.140625" style="46"/>
  </cols>
  <sheetData>
    <row r="1" spans="1:13" ht="69.75" hidden="1" customHeight="1" x14ac:dyDescent="0.3">
      <c r="A1" s="44"/>
      <c r="B1" s="44"/>
      <c r="C1" s="45"/>
      <c r="D1" s="45"/>
      <c r="E1" s="45"/>
      <c r="F1" s="45"/>
      <c r="G1" s="45"/>
      <c r="H1" s="45"/>
      <c r="I1" s="45"/>
      <c r="J1" s="45"/>
      <c r="K1" s="44"/>
    </row>
    <row r="2" spans="1:13" ht="20.100000000000001" customHeight="1" x14ac:dyDescent="0.3">
      <c r="A2" s="100"/>
      <c r="B2" s="100"/>
      <c r="C2" s="101"/>
      <c r="D2" s="101"/>
      <c r="E2" s="101"/>
      <c r="F2" s="101"/>
      <c r="G2" s="101"/>
      <c r="H2" s="101"/>
      <c r="I2" s="118" t="s">
        <v>211</v>
      </c>
      <c r="J2" s="118"/>
      <c r="K2" s="118"/>
    </row>
    <row r="3" spans="1:13" ht="70.5" hidden="1" customHeight="1" x14ac:dyDescent="0.3">
      <c r="A3" s="100"/>
      <c r="B3" s="100"/>
      <c r="C3" s="101"/>
      <c r="D3" s="101"/>
      <c r="E3" s="101"/>
      <c r="F3" s="101"/>
      <c r="G3" s="101"/>
      <c r="H3" s="101"/>
      <c r="I3" s="118"/>
      <c r="J3" s="118"/>
      <c r="K3" s="118"/>
    </row>
    <row r="4" spans="1:13" ht="26.25" hidden="1" customHeight="1" x14ac:dyDescent="0.3">
      <c r="A4" s="100"/>
      <c r="B4" s="100"/>
      <c r="C4" s="101"/>
      <c r="D4" s="101"/>
      <c r="E4" s="101"/>
      <c r="F4" s="101"/>
      <c r="G4" s="101"/>
      <c r="H4" s="101"/>
      <c r="I4" s="118"/>
      <c r="J4" s="118"/>
      <c r="K4" s="118"/>
    </row>
    <row r="5" spans="1:13" ht="147.75" customHeight="1" x14ac:dyDescent="0.3">
      <c r="A5" s="100"/>
      <c r="B5" s="100"/>
      <c r="C5" s="101"/>
      <c r="D5" s="101"/>
      <c r="E5" s="101"/>
      <c r="F5" s="101"/>
      <c r="G5" s="101"/>
      <c r="H5" s="101"/>
      <c r="I5" s="118"/>
      <c r="J5" s="118"/>
      <c r="K5" s="118"/>
    </row>
    <row r="6" spans="1:13" ht="20.25" customHeight="1" x14ac:dyDescent="0.3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1"/>
    </row>
    <row r="7" spans="1:13" x14ac:dyDescent="0.3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3" x14ac:dyDescent="0.3">
      <c r="A8" s="100"/>
      <c r="B8" s="119" t="s">
        <v>180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3" x14ac:dyDescent="0.3">
      <c r="A9" s="4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3">
      <c r="A10" s="44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9.5" thickBo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x14ac:dyDescent="0.3">
      <c r="A12" s="48"/>
      <c r="B12" s="120" t="s">
        <v>2</v>
      </c>
      <c r="C12" s="123" t="s">
        <v>1</v>
      </c>
      <c r="D12" s="124"/>
      <c r="E12" s="124"/>
      <c r="F12" s="124"/>
      <c r="G12" s="124"/>
      <c r="H12" s="124"/>
      <c r="I12" s="124"/>
      <c r="J12" s="125"/>
      <c r="K12" s="132" t="s">
        <v>137</v>
      </c>
      <c r="L12" s="135" t="s">
        <v>137</v>
      </c>
      <c r="M12" s="138" t="s">
        <v>137</v>
      </c>
    </row>
    <row r="13" spans="1:13" x14ac:dyDescent="0.3">
      <c r="A13" s="49"/>
      <c r="B13" s="121"/>
      <c r="C13" s="126"/>
      <c r="D13" s="127"/>
      <c r="E13" s="127"/>
      <c r="F13" s="127"/>
      <c r="G13" s="127"/>
      <c r="H13" s="127"/>
      <c r="I13" s="127"/>
      <c r="J13" s="128"/>
      <c r="K13" s="133"/>
      <c r="L13" s="136"/>
      <c r="M13" s="139"/>
    </row>
    <row r="14" spans="1:13" ht="1.5" customHeight="1" thickBot="1" x14ac:dyDescent="0.35">
      <c r="A14" s="49"/>
      <c r="B14" s="121"/>
      <c r="C14" s="126"/>
      <c r="D14" s="127"/>
      <c r="E14" s="127"/>
      <c r="F14" s="127"/>
      <c r="G14" s="127"/>
      <c r="H14" s="127"/>
      <c r="I14" s="127"/>
      <c r="J14" s="128"/>
      <c r="K14" s="133"/>
      <c r="L14" s="136"/>
      <c r="M14" s="50" t="s">
        <v>3</v>
      </c>
    </row>
    <row r="15" spans="1:13" ht="19.5" hidden="1" thickBot="1" x14ac:dyDescent="0.35">
      <c r="A15" s="49"/>
      <c r="B15" s="121"/>
      <c r="C15" s="126"/>
      <c r="D15" s="127"/>
      <c r="E15" s="127"/>
      <c r="F15" s="127"/>
      <c r="G15" s="127"/>
      <c r="H15" s="127"/>
      <c r="I15" s="127"/>
      <c r="J15" s="128"/>
      <c r="K15" s="133"/>
      <c r="L15" s="136"/>
      <c r="M15" s="50" t="s">
        <v>4</v>
      </c>
    </row>
    <row r="16" spans="1:13" ht="19.5" hidden="1" thickBot="1" x14ac:dyDescent="0.35">
      <c r="A16" s="49"/>
      <c r="B16" s="122"/>
      <c r="C16" s="129"/>
      <c r="D16" s="130"/>
      <c r="E16" s="130"/>
      <c r="F16" s="130"/>
      <c r="G16" s="130"/>
      <c r="H16" s="130"/>
      <c r="I16" s="130"/>
      <c r="J16" s="131"/>
      <c r="K16" s="134"/>
      <c r="L16" s="137"/>
      <c r="M16" s="50"/>
    </row>
    <row r="17" spans="1:13" x14ac:dyDescent="0.3">
      <c r="A17" s="51">
        <v>1</v>
      </c>
      <c r="B17" s="52">
        <v>2</v>
      </c>
      <c r="C17" s="140">
        <v>3</v>
      </c>
      <c r="D17" s="140"/>
      <c r="E17" s="140"/>
      <c r="F17" s="140"/>
      <c r="G17" s="140"/>
      <c r="H17" s="140"/>
      <c r="I17" s="140"/>
      <c r="J17" s="141"/>
      <c r="K17" s="53">
        <v>4</v>
      </c>
      <c r="L17" s="54">
        <v>5</v>
      </c>
      <c r="M17" s="55">
        <v>6</v>
      </c>
    </row>
    <row r="18" spans="1:13" ht="48" customHeight="1" x14ac:dyDescent="0.3">
      <c r="A18" s="50"/>
      <c r="B18" s="50"/>
      <c r="C18" s="142" t="s">
        <v>110</v>
      </c>
      <c r="D18" s="143" t="s">
        <v>111</v>
      </c>
      <c r="E18" s="143"/>
      <c r="F18" s="143"/>
      <c r="G18" s="143"/>
      <c r="H18" s="143"/>
      <c r="I18" s="143" t="s">
        <v>112</v>
      </c>
      <c r="J18" s="143"/>
      <c r="K18" s="56"/>
      <c r="L18" s="57"/>
      <c r="M18" s="58"/>
    </row>
    <row r="19" spans="1:13" ht="70.5" customHeight="1" x14ac:dyDescent="0.3">
      <c r="A19" s="59"/>
      <c r="B19" s="59"/>
      <c r="C19" s="142"/>
      <c r="D19" s="60" t="s">
        <v>113</v>
      </c>
      <c r="E19" s="60" t="s">
        <v>114</v>
      </c>
      <c r="F19" s="60" t="s">
        <v>115</v>
      </c>
      <c r="G19" s="60" t="s">
        <v>116</v>
      </c>
      <c r="H19" s="114" t="s">
        <v>117</v>
      </c>
      <c r="I19" s="114" t="s">
        <v>118</v>
      </c>
      <c r="J19" s="114" t="s">
        <v>119</v>
      </c>
      <c r="K19" s="62" t="s">
        <v>149</v>
      </c>
      <c r="L19" s="63" t="s">
        <v>154</v>
      </c>
      <c r="M19" s="55" t="s">
        <v>182</v>
      </c>
    </row>
    <row r="20" spans="1:13" x14ac:dyDescent="0.3">
      <c r="A20" s="64" t="s">
        <v>5</v>
      </c>
      <c r="B20" s="7" t="s">
        <v>6</v>
      </c>
      <c r="C20" s="3" t="s">
        <v>7</v>
      </c>
      <c r="D20" s="3">
        <v>1</v>
      </c>
      <c r="E20" s="3" t="s">
        <v>8</v>
      </c>
      <c r="F20" s="3" t="s">
        <v>8</v>
      </c>
      <c r="G20" s="3" t="s">
        <v>7</v>
      </c>
      <c r="H20" s="3" t="s">
        <v>8</v>
      </c>
      <c r="I20" s="3" t="s">
        <v>9</v>
      </c>
      <c r="J20" s="3" t="s">
        <v>7</v>
      </c>
      <c r="K20" s="66">
        <f>K22+K32+K34+K41+K52+K39+K50+K27+K47</f>
        <v>40729.4</v>
      </c>
      <c r="L20" s="66">
        <f t="shared" ref="L20:M20" si="0">L22+L32+L34+L41+L52+L39+L50+L27+L47</f>
        <v>39949.040000000001</v>
      </c>
      <c r="M20" s="66">
        <f t="shared" si="0"/>
        <v>35775</v>
      </c>
    </row>
    <row r="21" spans="1:13" x14ac:dyDescent="0.3">
      <c r="A21" s="64" t="s">
        <v>10</v>
      </c>
      <c r="B21" s="8" t="s">
        <v>11</v>
      </c>
      <c r="C21" s="3" t="s">
        <v>7</v>
      </c>
      <c r="D21" s="3" t="s">
        <v>12</v>
      </c>
      <c r="E21" s="3" t="s">
        <v>13</v>
      </c>
      <c r="F21" s="3" t="s">
        <v>8</v>
      </c>
      <c r="G21" s="3" t="s">
        <v>7</v>
      </c>
      <c r="H21" s="3" t="s">
        <v>8</v>
      </c>
      <c r="I21" s="3" t="s">
        <v>9</v>
      </c>
      <c r="J21" s="3" t="s">
        <v>7</v>
      </c>
      <c r="K21" s="66">
        <f t="shared" ref="K21:M21" si="1">K22</f>
        <v>22775</v>
      </c>
      <c r="L21" s="66">
        <f t="shared" si="1"/>
        <v>23517</v>
      </c>
      <c r="M21" s="66">
        <f t="shared" si="1"/>
        <v>24928</v>
      </c>
    </row>
    <row r="22" spans="1:13" ht="25.5" customHeight="1" x14ac:dyDescent="0.3">
      <c r="A22" s="64"/>
      <c r="B22" s="8" t="s">
        <v>14</v>
      </c>
      <c r="C22" s="3" t="s">
        <v>15</v>
      </c>
      <c r="D22" s="3" t="s">
        <v>12</v>
      </c>
      <c r="E22" s="3" t="s">
        <v>13</v>
      </c>
      <c r="F22" s="3" t="s">
        <v>16</v>
      </c>
      <c r="G22" s="3" t="s">
        <v>7</v>
      </c>
      <c r="H22" s="3" t="s">
        <v>13</v>
      </c>
      <c r="I22" s="3" t="s">
        <v>9</v>
      </c>
      <c r="J22" s="3" t="s">
        <v>17</v>
      </c>
      <c r="K22" s="66">
        <f>K23+K24+K25+K26</f>
        <v>22775</v>
      </c>
      <c r="L22" s="66">
        <f t="shared" ref="L22:M22" si="2">L23+L24+L25+L26</f>
        <v>23517</v>
      </c>
      <c r="M22" s="66">
        <f t="shared" si="2"/>
        <v>24928</v>
      </c>
    </row>
    <row r="23" spans="1:13" ht="72.75" customHeight="1" x14ac:dyDescent="0.3">
      <c r="A23" s="68" t="s">
        <v>18</v>
      </c>
      <c r="B23" s="9" t="s">
        <v>128</v>
      </c>
      <c r="C23" s="10" t="s">
        <v>15</v>
      </c>
      <c r="D23" s="10" t="s">
        <v>12</v>
      </c>
      <c r="E23" s="10" t="s">
        <v>13</v>
      </c>
      <c r="F23" s="10" t="s">
        <v>16</v>
      </c>
      <c r="G23" s="10" t="s">
        <v>19</v>
      </c>
      <c r="H23" s="10" t="s">
        <v>13</v>
      </c>
      <c r="I23" s="10" t="s">
        <v>9</v>
      </c>
      <c r="J23" s="10" t="s">
        <v>17</v>
      </c>
      <c r="K23" s="69">
        <f>21383+1000</f>
        <v>22383</v>
      </c>
      <c r="L23" s="70" t="s">
        <v>193</v>
      </c>
      <c r="M23" s="71">
        <v>24480</v>
      </c>
    </row>
    <row r="24" spans="1:13" ht="81.75" customHeight="1" x14ac:dyDescent="0.3">
      <c r="A24" s="68" t="s">
        <v>20</v>
      </c>
      <c r="B24" s="9" t="s">
        <v>21</v>
      </c>
      <c r="C24" s="10" t="s">
        <v>15</v>
      </c>
      <c r="D24" s="10" t="s">
        <v>12</v>
      </c>
      <c r="E24" s="10" t="s">
        <v>13</v>
      </c>
      <c r="F24" s="10" t="s">
        <v>16</v>
      </c>
      <c r="G24" s="10" t="s">
        <v>22</v>
      </c>
      <c r="H24" s="10" t="s">
        <v>13</v>
      </c>
      <c r="I24" s="10" t="s">
        <v>9</v>
      </c>
      <c r="J24" s="10" t="s">
        <v>17</v>
      </c>
      <c r="K24" s="69">
        <v>218</v>
      </c>
      <c r="L24" s="72" t="s">
        <v>194</v>
      </c>
      <c r="M24" s="71">
        <v>249</v>
      </c>
    </row>
    <row r="25" spans="1:13" ht="39.75" customHeight="1" x14ac:dyDescent="0.3">
      <c r="A25" s="68" t="s">
        <v>23</v>
      </c>
      <c r="B25" s="9" t="s">
        <v>24</v>
      </c>
      <c r="C25" s="10" t="s">
        <v>15</v>
      </c>
      <c r="D25" s="10" t="s">
        <v>12</v>
      </c>
      <c r="E25" s="10" t="s">
        <v>13</v>
      </c>
      <c r="F25" s="10" t="s">
        <v>16</v>
      </c>
      <c r="G25" s="10" t="s">
        <v>25</v>
      </c>
      <c r="H25" s="10" t="s">
        <v>13</v>
      </c>
      <c r="I25" s="10" t="s">
        <v>9</v>
      </c>
      <c r="J25" s="10" t="s">
        <v>17</v>
      </c>
      <c r="K25" s="69">
        <v>174</v>
      </c>
      <c r="L25" s="70" t="s">
        <v>195</v>
      </c>
      <c r="M25" s="71">
        <v>199</v>
      </c>
    </row>
    <row r="26" spans="1:13" ht="72" customHeight="1" x14ac:dyDescent="0.3">
      <c r="A26" s="68" t="s">
        <v>26</v>
      </c>
      <c r="B26" s="11" t="s">
        <v>27</v>
      </c>
      <c r="C26" s="10" t="s">
        <v>15</v>
      </c>
      <c r="D26" s="10" t="s">
        <v>12</v>
      </c>
      <c r="E26" s="10" t="s">
        <v>13</v>
      </c>
      <c r="F26" s="10" t="s">
        <v>16</v>
      </c>
      <c r="G26" s="10" t="s">
        <v>28</v>
      </c>
      <c r="H26" s="10" t="s">
        <v>13</v>
      </c>
      <c r="I26" s="10" t="s">
        <v>9</v>
      </c>
      <c r="J26" s="10" t="s">
        <v>17</v>
      </c>
      <c r="K26" s="69">
        <v>0</v>
      </c>
      <c r="L26" s="70" t="s">
        <v>156</v>
      </c>
      <c r="M26" s="71">
        <v>0</v>
      </c>
    </row>
    <row r="27" spans="1:13" ht="21.75" customHeight="1" x14ac:dyDescent="0.3">
      <c r="A27" s="67">
        <v>2</v>
      </c>
      <c r="B27" s="12" t="s">
        <v>29</v>
      </c>
      <c r="C27" s="3" t="s">
        <v>7</v>
      </c>
      <c r="D27" s="3" t="s">
        <v>12</v>
      </c>
      <c r="E27" s="3" t="s">
        <v>30</v>
      </c>
      <c r="F27" s="3" t="s">
        <v>16</v>
      </c>
      <c r="G27" s="3" t="s">
        <v>7</v>
      </c>
      <c r="H27" s="3" t="s">
        <v>13</v>
      </c>
      <c r="I27" s="3" t="s">
        <v>9</v>
      </c>
      <c r="J27" s="3" t="s">
        <v>17</v>
      </c>
      <c r="K27" s="66">
        <f>K28+K29+K30+K31</f>
        <v>6585.4</v>
      </c>
      <c r="L27" s="73">
        <f t="shared" ref="L27:M27" si="3">L28+L29+L30+L31</f>
        <v>5817.0400000000009</v>
      </c>
      <c r="M27" s="50">
        <f t="shared" si="3"/>
        <v>0</v>
      </c>
    </row>
    <row r="28" spans="1:13" ht="53.25" customHeight="1" x14ac:dyDescent="0.3">
      <c r="A28" s="74" t="s">
        <v>31</v>
      </c>
      <c r="B28" s="9" t="s">
        <v>32</v>
      </c>
      <c r="C28" s="10" t="s">
        <v>15</v>
      </c>
      <c r="D28" s="10" t="s">
        <v>12</v>
      </c>
      <c r="E28" s="10" t="s">
        <v>30</v>
      </c>
      <c r="F28" s="10" t="s">
        <v>16</v>
      </c>
      <c r="G28" s="10" t="s">
        <v>199</v>
      </c>
      <c r="H28" s="10" t="s">
        <v>13</v>
      </c>
      <c r="I28" s="10" t="s">
        <v>9</v>
      </c>
      <c r="J28" s="10" t="s">
        <v>17</v>
      </c>
      <c r="K28" s="69">
        <f>2568.35+820.15</f>
        <v>3388.5</v>
      </c>
      <c r="L28" s="70" t="s">
        <v>183</v>
      </c>
      <c r="M28" s="58">
        <v>0</v>
      </c>
    </row>
    <row r="29" spans="1:13" ht="72" customHeight="1" x14ac:dyDescent="0.3">
      <c r="A29" s="74" t="s">
        <v>35</v>
      </c>
      <c r="B29" s="9" t="s">
        <v>167</v>
      </c>
      <c r="C29" s="10" t="s">
        <v>15</v>
      </c>
      <c r="D29" s="10" t="s">
        <v>12</v>
      </c>
      <c r="E29" s="10" t="s">
        <v>30</v>
      </c>
      <c r="F29" s="10" t="s">
        <v>16</v>
      </c>
      <c r="G29" s="10" t="s">
        <v>200</v>
      </c>
      <c r="H29" s="10" t="s">
        <v>13</v>
      </c>
      <c r="I29" s="10" t="s">
        <v>9</v>
      </c>
      <c r="J29" s="10" t="s">
        <v>17</v>
      </c>
      <c r="K29" s="69">
        <f>14.39+3.21</f>
        <v>17.600000000000001</v>
      </c>
      <c r="L29" s="70" t="s">
        <v>184</v>
      </c>
      <c r="M29" s="58">
        <v>0</v>
      </c>
    </row>
    <row r="30" spans="1:13" ht="53.25" customHeight="1" x14ac:dyDescent="0.3">
      <c r="A30" s="74" t="s">
        <v>37</v>
      </c>
      <c r="B30" s="9" t="s">
        <v>168</v>
      </c>
      <c r="C30" s="10" t="s">
        <v>15</v>
      </c>
      <c r="D30" s="10" t="s">
        <v>12</v>
      </c>
      <c r="E30" s="10" t="s">
        <v>30</v>
      </c>
      <c r="F30" s="10" t="s">
        <v>16</v>
      </c>
      <c r="G30" s="10" t="s">
        <v>201</v>
      </c>
      <c r="H30" s="10" t="s">
        <v>13</v>
      </c>
      <c r="I30" s="10" t="s">
        <v>9</v>
      </c>
      <c r="J30" s="10" t="s">
        <v>17</v>
      </c>
      <c r="K30" s="69">
        <f>3476.16+181.64</f>
        <v>3657.7999999999997</v>
      </c>
      <c r="L30" s="70" t="s">
        <v>185</v>
      </c>
      <c r="M30" s="58">
        <v>0</v>
      </c>
    </row>
    <row r="31" spans="1:13" ht="53.25" customHeight="1" x14ac:dyDescent="0.3">
      <c r="A31" s="74" t="s">
        <v>39</v>
      </c>
      <c r="B31" s="9" t="s">
        <v>169</v>
      </c>
      <c r="C31" s="10" t="s">
        <v>15</v>
      </c>
      <c r="D31" s="10" t="s">
        <v>12</v>
      </c>
      <c r="E31" s="10" t="s">
        <v>30</v>
      </c>
      <c r="F31" s="10" t="s">
        <v>16</v>
      </c>
      <c r="G31" s="10" t="s">
        <v>202</v>
      </c>
      <c r="H31" s="10" t="s">
        <v>13</v>
      </c>
      <c r="I31" s="10" t="s">
        <v>9</v>
      </c>
      <c r="J31" s="10" t="s">
        <v>17</v>
      </c>
      <c r="K31" s="69">
        <f>-318.26+-160.24</f>
        <v>-478.5</v>
      </c>
      <c r="L31" s="70" t="s">
        <v>186</v>
      </c>
      <c r="M31" s="58">
        <v>0</v>
      </c>
    </row>
    <row r="32" spans="1:13" x14ac:dyDescent="0.3">
      <c r="A32" s="64">
        <v>3</v>
      </c>
      <c r="B32" s="8" t="s">
        <v>41</v>
      </c>
      <c r="C32" s="3" t="s">
        <v>7</v>
      </c>
      <c r="D32" s="3" t="s">
        <v>12</v>
      </c>
      <c r="E32" s="3" t="s">
        <v>42</v>
      </c>
      <c r="F32" s="3" t="s">
        <v>8</v>
      </c>
      <c r="G32" s="3" t="s">
        <v>7</v>
      </c>
      <c r="H32" s="3" t="s">
        <v>8</v>
      </c>
      <c r="I32" s="3" t="s">
        <v>9</v>
      </c>
      <c r="J32" s="3" t="s">
        <v>7</v>
      </c>
      <c r="K32" s="66">
        <f t="shared" ref="K32:M32" si="4">K33</f>
        <v>115</v>
      </c>
      <c r="L32" s="75" t="str">
        <f>L33</f>
        <v>125,00</v>
      </c>
      <c r="M32" s="66">
        <f t="shared" si="4"/>
        <v>145</v>
      </c>
    </row>
    <row r="33" spans="1:13" x14ac:dyDescent="0.3">
      <c r="A33" s="68" t="s">
        <v>43</v>
      </c>
      <c r="B33" s="13" t="s">
        <v>44</v>
      </c>
      <c r="C33" s="10" t="s">
        <v>15</v>
      </c>
      <c r="D33" s="10" t="s">
        <v>12</v>
      </c>
      <c r="E33" s="10" t="s">
        <v>42</v>
      </c>
      <c r="F33" s="10" t="s">
        <v>30</v>
      </c>
      <c r="G33" s="10" t="s">
        <v>19</v>
      </c>
      <c r="H33" s="10" t="s">
        <v>13</v>
      </c>
      <c r="I33" s="10" t="s">
        <v>9</v>
      </c>
      <c r="J33" s="10" t="s">
        <v>17</v>
      </c>
      <c r="K33" s="69">
        <v>115</v>
      </c>
      <c r="L33" s="70" t="s">
        <v>192</v>
      </c>
      <c r="M33" s="71">
        <v>145</v>
      </c>
    </row>
    <row r="34" spans="1:13" x14ac:dyDescent="0.3">
      <c r="A34" s="76">
        <v>4</v>
      </c>
      <c r="B34" s="8" t="s">
        <v>45</v>
      </c>
      <c r="C34" s="3" t="s">
        <v>7</v>
      </c>
      <c r="D34" s="3" t="s">
        <v>12</v>
      </c>
      <c r="E34" s="3" t="s">
        <v>46</v>
      </c>
      <c r="F34" s="3" t="s">
        <v>8</v>
      </c>
      <c r="G34" s="3" t="s">
        <v>7</v>
      </c>
      <c r="H34" s="3" t="s">
        <v>8</v>
      </c>
      <c r="I34" s="3" t="s">
        <v>9</v>
      </c>
      <c r="J34" s="3" t="s">
        <v>7</v>
      </c>
      <c r="K34" s="66">
        <f>K35+K36</f>
        <v>6938</v>
      </c>
      <c r="L34" s="77">
        <f t="shared" ref="L34:M34" si="5">L35+L36</f>
        <v>7038</v>
      </c>
      <c r="M34" s="66">
        <f t="shared" si="5"/>
        <v>7141</v>
      </c>
    </row>
    <row r="35" spans="1:13" x14ac:dyDescent="0.3">
      <c r="A35" s="68" t="s">
        <v>47</v>
      </c>
      <c r="B35" s="13" t="s">
        <v>48</v>
      </c>
      <c r="C35" s="10" t="s">
        <v>15</v>
      </c>
      <c r="D35" s="10" t="s">
        <v>12</v>
      </c>
      <c r="E35" s="10" t="s">
        <v>46</v>
      </c>
      <c r="F35" s="10" t="s">
        <v>13</v>
      </c>
      <c r="G35" s="10" t="s">
        <v>25</v>
      </c>
      <c r="H35" s="10" t="s">
        <v>49</v>
      </c>
      <c r="I35" s="10" t="s">
        <v>9</v>
      </c>
      <c r="J35" s="10" t="s">
        <v>17</v>
      </c>
      <c r="K35" s="69">
        <v>3092</v>
      </c>
      <c r="L35" s="70" t="s">
        <v>189</v>
      </c>
      <c r="M35" s="71">
        <v>3217</v>
      </c>
    </row>
    <row r="36" spans="1:13" x14ac:dyDescent="0.3">
      <c r="A36" s="68" t="s">
        <v>50</v>
      </c>
      <c r="B36" s="13" t="s">
        <v>51</v>
      </c>
      <c r="C36" s="10" t="s">
        <v>15</v>
      </c>
      <c r="D36" s="10" t="s">
        <v>12</v>
      </c>
      <c r="E36" s="10" t="s">
        <v>46</v>
      </c>
      <c r="F36" s="10" t="s">
        <v>46</v>
      </c>
      <c r="G36" s="10" t="s">
        <v>7</v>
      </c>
      <c r="H36" s="10" t="s">
        <v>8</v>
      </c>
      <c r="I36" s="10" t="s">
        <v>9</v>
      </c>
      <c r="J36" s="10" t="s">
        <v>7</v>
      </c>
      <c r="K36" s="69">
        <f>K37+K38</f>
        <v>3846</v>
      </c>
      <c r="L36" s="78">
        <f t="shared" ref="L36:M36" si="6">L37+L38</f>
        <v>3884</v>
      </c>
      <c r="M36" s="69">
        <f t="shared" si="6"/>
        <v>3924</v>
      </c>
    </row>
    <row r="37" spans="1:13" ht="42" customHeight="1" x14ac:dyDescent="0.3">
      <c r="A37" s="68" t="s">
        <v>152</v>
      </c>
      <c r="B37" s="5" t="s">
        <v>52</v>
      </c>
      <c r="C37" s="10" t="s">
        <v>15</v>
      </c>
      <c r="D37" s="10" t="s">
        <v>12</v>
      </c>
      <c r="E37" s="10" t="s">
        <v>46</v>
      </c>
      <c r="F37" s="10" t="s">
        <v>46</v>
      </c>
      <c r="G37" s="10" t="s">
        <v>53</v>
      </c>
      <c r="H37" s="10" t="s">
        <v>49</v>
      </c>
      <c r="I37" s="10" t="s">
        <v>9</v>
      </c>
      <c r="J37" s="10" t="s">
        <v>17</v>
      </c>
      <c r="K37" s="69">
        <v>1920</v>
      </c>
      <c r="L37" s="70" t="s">
        <v>187</v>
      </c>
      <c r="M37" s="71">
        <v>1959</v>
      </c>
    </row>
    <row r="38" spans="1:13" ht="39.75" customHeight="1" x14ac:dyDescent="0.3">
      <c r="A38" s="68" t="s">
        <v>153</v>
      </c>
      <c r="B38" s="14" t="s">
        <v>54</v>
      </c>
      <c r="C38" s="10" t="s">
        <v>15</v>
      </c>
      <c r="D38" s="10" t="s">
        <v>12</v>
      </c>
      <c r="E38" s="10" t="s">
        <v>46</v>
      </c>
      <c r="F38" s="10" t="s">
        <v>46</v>
      </c>
      <c r="G38" s="10" t="s">
        <v>55</v>
      </c>
      <c r="H38" s="10" t="s">
        <v>49</v>
      </c>
      <c r="I38" s="10" t="s">
        <v>9</v>
      </c>
      <c r="J38" s="10" t="s">
        <v>17</v>
      </c>
      <c r="K38" s="69">
        <v>1926</v>
      </c>
      <c r="L38" s="70" t="s">
        <v>188</v>
      </c>
      <c r="M38" s="71">
        <v>1965</v>
      </c>
    </row>
    <row r="39" spans="1:13" ht="18" customHeight="1" x14ac:dyDescent="0.3">
      <c r="A39" s="79">
        <v>5</v>
      </c>
      <c r="B39" s="15" t="s">
        <v>56</v>
      </c>
      <c r="C39" s="3" t="s">
        <v>7</v>
      </c>
      <c r="D39" s="3" t="s">
        <v>12</v>
      </c>
      <c r="E39" s="3" t="s">
        <v>57</v>
      </c>
      <c r="F39" s="3" t="s">
        <v>8</v>
      </c>
      <c r="G39" s="3" t="s">
        <v>7</v>
      </c>
      <c r="H39" s="3" t="s">
        <v>8</v>
      </c>
      <c r="I39" s="3" t="s">
        <v>9</v>
      </c>
      <c r="J39" s="3" t="s">
        <v>7</v>
      </c>
      <c r="K39" s="66">
        <f>K40</f>
        <v>157</v>
      </c>
      <c r="L39" s="66" t="str">
        <f t="shared" ref="L39:M39" si="7">L40</f>
        <v>160,00</v>
      </c>
      <c r="M39" s="66">
        <f t="shared" si="7"/>
        <v>162</v>
      </c>
    </row>
    <row r="40" spans="1:13" ht="63" customHeight="1" x14ac:dyDescent="0.3">
      <c r="A40" s="68" t="s">
        <v>60</v>
      </c>
      <c r="B40" s="43" t="s">
        <v>163</v>
      </c>
      <c r="C40" s="10" t="s">
        <v>127</v>
      </c>
      <c r="D40" s="10" t="s">
        <v>12</v>
      </c>
      <c r="E40" s="10" t="s">
        <v>57</v>
      </c>
      <c r="F40" s="10" t="s">
        <v>101</v>
      </c>
      <c r="G40" s="10" t="s">
        <v>161</v>
      </c>
      <c r="H40" s="10" t="s">
        <v>13</v>
      </c>
      <c r="I40" s="10" t="s">
        <v>9</v>
      </c>
      <c r="J40" s="10" t="s">
        <v>17</v>
      </c>
      <c r="K40" s="69">
        <v>157</v>
      </c>
      <c r="L40" s="70" t="s">
        <v>162</v>
      </c>
      <c r="M40" s="71">
        <v>162</v>
      </c>
    </row>
    <row r="41" spans="1:13" ht="33" customHeight="1" x14ac:dyDescent="0.3">
      <c r="A41" s="64" t="s">
        <v>157</v>
      </c>
      <c r="B41" s="16" t="s">
        <v>58</v>
      </c>
      <c r="C41" s="3" t="s">
        <v>7</v>
      </c>
      <c r="D41" s="3" t="s">
        <v>12</v>
      </c>
      <c r="E41" s="3" t="s">
        <v>59</v>
      </c>
      <c r="F41" s="3" t="s">
        <v>8</v>
      </c>
      <c r="G41" s="3" t="s">
        <v>7</v>
      </c>
      <c r="H41" s="3" t="s">
        <v>8</v>
      </c>
      <c r="I41" s="3" t="s">
        <v>9</v>
      </c>
      <c r="J41" s="3" t="s">
        <v>7</v>
      </c>
      <c r="K41" s="66">
        <f>K43+K44+K45+K46</f>
        <v>2834</v>
      </c>
      <c r="L41" s="77">
        <f t="shared" ref="L41:M41" si="8">L43+L44+L45+L46</f>
        <v>2927</v>
      </c>
      <c r="M41" s="66">
        <f t="shared" si="8"/>
        <v>3024</v>
      </c>
    </row>
    <row r="42" spans="1:13" ht="1.5" hidden="1" customHeight="1" x14ac:dyDescent="0.3">
      <c r="A42" s="80" t="s">
        <v>60</v>
      </c>
      <c r="B42" s="17" t="s">
        <v>61</v>
      </c>
      <c r="C42" s="18" t="s">
        <v>7</v>
      </c>
      <c r="D42" s="18">
        <v>1</v>
      </c>
      <c r="E42" s="18">
        <v>11</v>
      </c>
      <c r="F42" s="18" t="s">
        <v>42</v>
      </c>
      <c r="G42" s="18" t="s">
        <v>7</v>
      </c>
      <c r="H42" s="18" t="s">
        <v>8</v>
      </c>
      <c r="I42" s="18" t="s">
        <v>9</v>
      </c>
      <c r="J42" s="18" t="s">
        <v>62</v>
      </c>
      <c r="K42" s="81">
        <f>K43</f>
        <v>980</v>
      </c>
      <c r="L42" s="82"/>
      <c r="M42" s="71"/>
    </row>
    <row r="43" spans="1:13" ht="62.25" customHeight="1" x14ac:dyDescent="0.3">
      <c r="A43" s="68" t="s">
        <v>84</v>
      </c>
      <c r="B43" s="5" t="s">
        <v>63</v>
      </c>
      <c r="C43" s="1" t="s">
        <v>64</v>
      </c>
      <c r="D43" s="10" t="s">
        <v>12</v>
      </c>
      <c r="E43" s="10" t="s">
        <v>59</v>
      </c>
      <c r="F43" s="10" t="s">
        <v>42</v>
      </c>
      <c r="G43" s="1" t="s">
        <v>65</v>
      </c>
      <c r="H43" s="1" t="s">
        <v>49</v>
      </c>
      <c r="I43" s="10" t="s">
        <v>9</v>
      </c>
      <c r="J43" s="10" t="s">
        <v>62</v>
      </c>
      <c r="K43" s="69">
        <v>980</v>
      </c>
      <c r="L43" s="83">
        <v>980</v>
      </c>
      <c r="M43" s="71">
        <v>980</v>
      </c>
    </row>
    <row r="44" spans="1:13" ht="64.5" hidden="1" customHeight="1" x14ac:dyDescent="0.3">
      <c r="A44" s="68" t="s">
        <v>66</v>
      </c>
      <c r="B44" s="5" t="s">
        <v>67</v>
      </c>
      <c r="C44" s="1" t="s">
        <v>68</v>
      </c>
      <c r="D44" s="1" t="s">
        <v>12</v>
      </c>
      <c r="E44" s="1" t="s">
        <v>59</v>
      </c>
      <c r="F44" s="1" t="s">
        <v>42</v>
      </c>
      <c r="G44" s="1" t="s">
        <v>69</v>
      </c>
      <c r="H44" s="1" t="s">
        <v>49</v>
      </c>
      <c r="I44" s="1" t="s">
        <v>9</v>
      </c>
      <c r="J44" s="1" t="s">
        <v>62</v>
      </c>
      <c r="K44" s="69"/>
      <c r="L44" s="82"/>
      <c r="M44" s="71"/>
    </row>
    <row r="45" spans="1:13" ht="32.25" hidden="1" customHeight="1" x14ac:dyDescent="0.3">
      <c r="A45" s="68" t="s">
        <v>105</v>
      </c>
      <c r="B45" s="19" t="s">
        <v>70</v>
      </c>
      <c r="C45" s="2" t="s">
        <v>127</v>
      </c>
      <c r="D45" s="2" t="s">
        <v>12</v>
      </c>
      <c r="E45" s="2" t="s">
        <v>59</v>
      </c>
      <c r="F45" s="2" t="s">
        <v>42</v>
      </c>
      <c r="G45" s="2" t="s">
        <v>71</v>
      </c>
      <c r="H45" s="2" t="s">
        <v>49</v>
      </c>
      <c r="I45" s="2" t="s">
        <v>9</v>
      </c>
      <c r="J45" s="2" t="s">
        <v>62</v>
      </c>
      <c r="K45" s="84"/>
      <c r="L45" s="85"/>
      <c r="M45" s="71"/>
    </row>
    <row r="46" spans="1:13" ht="63" customHeight="1" x14ac:dyDescent="0.3">
      <c r="A46" s="68" t="s">
        <v>158</v>
      </c>
      <c r="B46" s="20" t="s">
        <v>72</v>
      </c>
      <c r="C46" s="2" t="s">
        <v>127</v>
      </c>
      <c r="D46" s="2" t="s">
        <v>12</v>
      </c>
      <c r="E46" s="2" t="s">
        <v>59</v>
      </c>
      <c r="F46" s="2" t="s">
        <v>73</v>
      </c>
      <c r="G46" s="2" t="s">
        <v>74</v>
      </c>
      <c r="H46" s="2" t="s">
        <v>49</v>
      </c>
      <c r="I46" s="2" t="s">
        <v>9</v>
      </c>
      <c r="J46" s="2" t="s">
        <v>62</v>
      </c>
      <c r="K46" s="84">
        <v>1854</v>
      </c>
      <c r="L46" s="85">
        <v>1947</v>
      </c>
      <c r="M46" s="71">
        <v>2044</v>
      </c>
    </row>
    <row r="47" spans="1:13" ht="37.5" hidden="1" customHeight="1" x14ac:dyDescent="0.3">
      <c r="A47" s="68" t="s">
        <v>159</v>
      </c>
      <c r="B47" s="21" t="s">
        <v>75</v>
      </c>
      <c r="C47" s="22" t="s">
        <v>7</v>
      </c>
      <c r="D47" s="22" t="s">
        <v>12</v>
      </c>
      <c r="E47" s="22" t="s">
        <v>49</v>
      </c>
      <c r="F47" s="22" t="s">
        <v>8</v>
      </c>
      <c r="G47" s="22" t="s">
        <v>8</v>
      </c>
      <c r="H47" s="22" t="s">
        <v>8</v>
      </c>
      <c r="I47" s="22" t="s">
        <v>9</v>
      </c>
      <c r="J47" s="22" t="s">
        <v>76</v>
      </c>
      <c r="K47" s="84">
        <f>K49</f>
        <v>0</v>
      </c>
      <c r="L47" s="84" t="str">
        <f t="shared" ref="L47:M47" si="9">L49</f>
        <v>0</v>
      </c>
      <c r="M47" s="84">
        <f t="shared" si="9"/>
        <v>0</v>
      </c>
    </row>
    <row r="48" spans="1:13" ht="36" hidden="1" customHeight="1" x14ac:dyDescent="0.3">
      <c r="A48" s="68"/>
      <c r="B48" s="19" t="s">
        <v>77</v>
      </c>
      <c r="C48" s="2" t="s">
        <v>7</v>
      </c>
      <c r="D48" s="2" t="s">
        <v>12</v>
      </c>
      <c r="E48" s="2" t="s">
        <v>49</v>
      </c>
      <c r="F48" s="2" t="s">
        <v>16</v>
      </c>
      <c r="G48" s="2" t="s">
        <v>78</v>
      </c>
      <c r="H48" s="2" t="s">
        <v>49</v>
      </c>
      <c r="I48" s="2" t="s">
        <v>9</v>
      </c>
      <c r="J48" s="2" t="s">
        <v>76</v>
      </c>
      <c r="K48" s="84">
        <v>0</v>
      </c>
      <c r="L48" s="86"/>
      <c r="M48" s="58"/>
    </row>
    <row r="49" spans="1:13" ht="31.5" hidden="1" customHeight="1" x14ac:dyDescent="0.3">
      <c r="A49" s="68" t="s">
        <v>160</v>
      </c>
      <c r="B49" s="20" t="s">
        <v>79</v>
      </c>
      <c r="C49" s="2" t="s">
        <v>127</v>
      </c>
      <c r="D49" s="2" t="s">
        <v>12</v>
      </c>
      <c r="E49" s="2" t="s">
        <v>49</v>
      </c>
      <c r="F49" s="2" t="s">
        <v>16</v>
      </c>
      <c r="G49" s="2" t="s">
        <v>174</v>
      </c>
      <c r="H49" s="2" t="s">
        <v>49</v>
      </c>
      <c r="I49" s="2" t="s">
        <v>9</v>
      </c>
      <c r="J49" s="2" t="s">
        <v>76</v>
      </c>
      <c r="K49" s="84">
        <v>0</v>
      </c>
      <c r="L49" s="86" t="s">
        <v>108</v>
      </c>
      <c r="M49" s="58">
        <v>0</v>
      </c>
    </row>
    <row r="50" spans="1:13" ht="20.25" hidden="1" customHeight="1" x14ac:dyDescent="0.3">
      <c r="A50" s="76" t="s">
        <v>80</v>
      </c>
      <c r="B50" s="23" t="s">
        <v>81</v>
      </c>
      <c r="C50" s="22" t="s">
        <v>7</v>
      </c>
      <c r="D50" s="22" t="s">
        <v>12</v>
      </c>
      <c r="E50" s="22" t="s">
        <v>82</v>
      </c>
      <c r="F50" s="22" t="s">
        <v>8</v>
      </c>
      <c r="G50" s="22" t="s">
        <v>8</v>
      </c>
      <c r="H50" s="22" t="s">
        <v>8</v>
      </c>
      <c r="I50" s="22" t="s">
        <v>9</v>
      </c>
      <c r="J50" s="22" t="s">
        <v>83</v>
      </c>
      <c r="K50" s="87">
        <f>K51</f>
        <v>0</v>
      </c>
      <c r="L50" s="88" t="str">
        <f t="shared" ref="L50:M50" si="10">L51</f>
        <v>0</v>
      </c>
      <c r="M50" s="89">
        <f t="shared" si="10"/>
        <v>0</v>
      </c>
    </row>
    <row r="51" spans="1:13" ht="132.75" hidden="1" customHeight="1" x14ac:dyDescent="0.3">
      <c r="A51" s="68" t="s">
        <v>84</v>
      </c>
      <c r="B51" s="42" t="s">
        <v>142</v>
      </c>
      <c r="C51" s="24" t="s">
        <v>127</v>
      </c>
      <c r="D51" s="24" t="s">
        <v>12</v>
      </c>
      <c r="E51" s="24" t="s">
        <v>82</v>
      </c>
      <c r="F51" s="24" t="s">
        <v>143</v>
      </c>
      <c r="G51" s="24" t="s">
        <v>144</v>
      </c>
      <c r="H51" s="24" t="s">
        <v>49</v>
      </c>
      <c r="I51" s="24" t="s">
        <v>9</v>
      </c>
      <c r="J51" s="24" t="s">
        <v>83</v>
      </c>
      <c r="K51" s="84">
        <v>0</v>
      </c>
      <c r="L51" s="86" t="s">
        <v>108</v>
      </c>
      <c r="M51" s="58">
        <v>0</v>
      </c>
    </row>
    <row r="52" spans="1:13" ht="23.25" customHeight="1" x14ac:dyDescent="0.3">
      <c r="A52" s="76" t="s">
        <v>159</v>
      </c>
      <c r="B52" s="25" t="s">
        <v>85</v>
      </c>
      <c r="C52" s="3" t="s">
        <v>7</v>
      </c>
      <c r="D52" s="3" t="s">
        <v>12</v>
      </c>
      <c r="E52" s="3" t="s">
        <v>86</v>
      </c>
      <c r="F52" s="3" t="s">
        <v>8</v>
      </c>
      <c r="G52" s="3" t="s">
        <v>7</v>
      </c>
      <c r="H52" s="26" t="s">
        <v>49</v>
      </c>
      <c r="I52" s="3" t="s">
        <v>9</v>
      </c>
      <c r="J52" s="3" t="s">
        <v>7</v>
      </c>
      <c r="K52" s="66">
        <f>K53+K54</f>
        <v>1325</v>
      </c>
      <c r="L52" s="77">
        <f t="shared" ref="L52:M52" si="11">L53+L54</f>
        <v>365</v>
      </c>
      <c r="M52" s="66">
        <f t="shared" si="11"/>
        <v>375</v>
      </c>
    </row>
    <row r="53" spans="1:13" ht="35.25" customHeight="1" x14ac:dyDescent="0.3">
      <c r="A53" s="68" t="s">
        <v>160</v>
      </c>
      <c r="B53" s="27" t="s">
        <v>87</v>
      </c>
      <c r="C53" s="10" t="s">
        <v>64</v>
      </c>
      <c r="D53" s="10" t="s">
        <v>12</v>
      </c>
      <c r="E53" s="10" t="s">
        <v>86</v>
      </c>
      <c r="F53" s="10" t="s">
        <v>46</v>
      </c>
      <c r="G53" s="10" t="s">
        <v>65</v>
      </c>
      <c r="H53" s="10" t="s">
        <v>49</v>
      </c>
      <c r="I53" s="10" t="s">
        <v>9</v>
      </c>
      <c r="J53" s="10" t="s">
        <v>88</v>
      </c>
      <c r="K53" s="69">
        <f>105+200</f>
        <v>305</v>
      </c>
      <c r="L53" s="82">
        <v>115</v>
      </c>
      <c r="M53" s="71">
        <v>125</v>
      </c>
    </row>
    <row r="54" spans="1:13" ht="51" customHeight="1" x14ac:dyDescent="0.3">
      <c r="A54" s="68" t="s">
        <v>196</v>
      </c>
      <c r="B54" s="28" t="s">
        <v>164</v>
      </c>
      <c r="C54" s="10" t="s">
        <v>127</v>
      </c>
      <c r="D54" s="10" t="s">
        <v>12</v>
      </c>
      <c r="E54" s="10" t="s">
        <v>86</v>
      </c>
      <c r="F54" s="10" t="s">
        <v>46</v>
      </c>
      <c r="G54" s="10" t="s">
        <v>165</v>
      </c>
      <c r="H54" s="10" t="s">
        <v>49</v>
      </c>
      <c r="I54" s="10" t="s">
        <v>9</v>
      </c>
      <c r="J54" s="10" t="s">
        <v>88</v>
      </c>
      <c r="K54" s="69">
        <f>250+770</f>
        <v>1020</v>
      </c>
      <c r="L54" s="82">
        <v>250</v>
      </c>
      <c r="M54" s="71">
        <v>250</v>
      </c>
    </row>
    <row r="55" spans="1:13" x14ac:dyDescent="0.3">
      <c r="A55" s="76" t="s">
        <v>89</v>
      </c>
      <c r="B55" s="29" t="s">
        <v>90</v>
      </c>
      <c r="C55" s="3" t="s">
        <v>7</v>
      </c>
      <c r="D55" s="3" t="s">
        <v>91</v>
      </c>
      <c r="E55" s="3" t="s">
        <v>8</v>
      </c>
      <c r="F55" s="3" t="s">
        <v>8</v>
      </c>
      <c r="G55" s="3" t="s">
        <v>7</v>
      </c>
      <c r="H55" s="3" t="s">
        <v>8</v>
      </c>
      <c r="I55" s="3" t="s">
        <v>9</v>
      </c>
      <c r="J55" s="3" t="s">
        <v>7</v>
      </c>
      <c r="K55" s="66">
        <f>K56+K78</f>
        <v>13511.220000000001</v>
      </c>
      <c r="L55" s="66">
        <f t="shared" ref="L55:M55" si="12">L56+L78</f>
        <v>2168.3739999999998</v>
      </c>
      <c r="M55" s="66">
        <f t="shared" si="12"/>
        <v>47</v>
      </c>
    </row>
    <row r="56" spans="1:13" x14ac:dyDescent="0.3">
      <c r="A56" s="90"/>
      <c r="B56" s="8" t="s">
        <v>92</v>
      </c>
      <c r="C56" s="3" t="s">
        <v>7</v>
      </c>
      <c r="D56" s="3" t="s">
        <v>91</v>
      </c>
      <c r="E56" s="3" t="s">
        <v>16</v>
      </c>
      <c r="F56" s="3" t="s">
        <v>8</v>
      </c>
      <c r="G56" s="3" t="s">
        <v>7</v>
      </c>
      <c r="H56" s="3" t="s">
        <v>8</v>
      </c>
      <c r="I56" s="3" t="s">
        <v>9</v>
      </c>
      <c r="J56" s="3" t="s">
        <v>7</v>
      </c>
      <c r="K56" s="66">
        <f>K57+K62+K71</f>
        <v>13436.220000000001</v>
      </c>
      <c r="L56" s="66">
        <f>L57+L62+L71</f>
        <v>2168.3739999999998</v>
      </c>
      <c r="M56" s="66">
        <f>M57+M62+M71</f>
        <v>47</v>
      </c>
    </row>
    <row r="57" spans="1:13" x14ac:dyDescent="0.3">
      <c r="A57" s="76" t="s">
        <v>10</v>
      </c>
      <c r="B57" s="8" t="s">
        <v>93</v>
      </c>
      <c r="C57" s="3" t="s">
        <v>7</v>
      </c>
      <c r="D57" s="3" t="s">
        <v>91</v>
      </c>
      <c r="E57" s="3" t="s">
        <v>16</v>
      </c>
      <c r="F57" s="3" t="s">
        <v>13</v>
      </c>
      <c r="G57" s="3" t="s">
        <v>7</v>
      </c>
      <c r="H57" s="3" t="s">
        <v>8</v>
      </c>
      <c r="I57" s="3" t="s">
        <v>9</v>
      </c>
      <c r="J57" s="3" t="s">
        <v>109</v>
      </c>
      <c r="K57" s="66">
        <f>K58</f>
        <v>119</v>
      </c>
      <c r="L57" s="66">
        <f>L58</f>
        <v>55</v>
      </c>
      <c r="M57" s="66">
        <f t="shared" ref="M57" si="13">M58</f>
        <v>47</v>
      </c>
    </row>
    <row r="58" spans="1:13" ht="24.75" customHeight="1" x14ac:dyDescent="0.3">
      <c r="A58" s="68" t="s">
        <v>20</v>
      </c>
      <c r="B58" s="5" t="s">
        <v>94</v>
      </c>
      <c r="C58" s="1" t="s">
        <v>127</v>
      </c>
      <c r="D58" s="10" t="s">
        <v>91</v>
      </c>
      <c r="E58" s="10" t="s">
        <v>16</v>
      </c>
      <c r="F58" s="10" t="s">
        <v>132</v>
      </c>
      <c r="G58" s="10" t="s">
        <v>95</v>
      </c>
      <c r="H58" s="1" t="s">
        <v>49</v>
      </c>
      <c r="I58" s="10" t="s">
        <v>9</v>
      </c>
      <c r="J58" s="10" t="s">
        <v>109</v>
      </c>
      <c r="K58" s="84">
        <v>119</v>
      </c>
      <c r="L58" s="85">
        <v>55</v>
      </c>
      <c r="M58" s="103">
        <v>47</v>
      </c>
    </row>
    <row r="59" spans="1:13" hidden="1" x14ac:dyDescent="0.3">
      <c r="A59" s="76" t="s">
        <v>12</v>
      </c>
      <c r="B59" s="8" t="s">
        <v>96</v>
      </c>
      <c r="C59" s="3" t="s">
        <v>7</v>
      </c>
      <c r="D59" s="3" t="s">
        <v>91</v>
      </c>
      <c r="E59" s="3" t="s">
        <v>16</v>
      </c>
      <c r="F59" s="3" t="s">
        <v>122</v>
      </c>
      <c r="G59" s="3" t="s">
        <v>7</v>
      </c>
      <c r="H59" s="3" t="s">
        <v>8</v>
      </c>
      <c r="I59" s="3" t="s">
        <v>9</v>
      </c>
      <c r="J59" s="3" t="s">
        <v>109</v>
      </c>
      <c r="K59" s="87">
        <f>K60+K61</f>
        <v>0</v>
      </c>
      <c r="L59" s="104">
        <f t="shared" ref="L59:M59" si="14">L60+L61</f>
        <v>0</v>
      </c>
      <c r="M59" s="105">
        <f t="shared" si="14"/>
        <v>0</v>
      </c>
    </row>
    <row r="60" spans="1:13" hidden="1" x14ac:dyDescent="0.3">
      <c r="A60" s="68" t="s">
        <v>18</v>
      </c>
      <c r="B60" s="5" t="s">
        <v>97</v>
      </c>
      <c r="C60" s="1" t="s">
        <v>127</v>
      </c>
      <c r="D60" s="1" t="s">
        <v>91</v>
      </c>
      <c r="E60" s="1" t="s">
        <v>16</v>
      </c>
      <c r="F60" s="1" t="s">
        <v>120</v>
      </c>
      <c r="G60" s="1" t="s">
        <v>121</v>
      </c>
      <c r="H60" s="1" t="s">
        <v>49</v>
      </c>
      <c r="I60" s="1" t="s">
        <v>9</v>
      </c>
      <c r="J60" s="1" t="s">
        <v>109</v>
      </c>
      <c r="K60" s="103">
        <v>0</v>
      </c>
      <c r="L60" s="86"/>
      <c r="M60" s="106"/>
    </row>
    <row r="61" spans="1:13" ht="54" hidden="1" customHeight="1" x14ac:dyDescent="0.3">
      <c r="A61" s="91" t="s">
        <v>20</v>
      </c>
      <c r="B61" s="5" t="s">
        <v>98</v>
      </c>
      <c r="C61" s="30" t="s">
        <v>127</v>
      </c>
      <c r="D61" s="4" t="s">
        <v>91</v>
      </c>
      <c r="E61" s="4" t="s">
        <v>16</v>
      </c>
      <c r="F61" s="4" t="s">
        <v>122</v>
      </c>
      <c r="G61" s="4" t="s">
        <v>99</v>
      </c>
      <c r="H61" s="4" t="s">
        <v>49</v>
      </c>
      <c r="I61" s="4" t="s">
        <v>9</v>
      </c>
      <c r="J61" s="4" t="s">
        <v>109</v>
      </c>
      <c r="K61" s="107" t="s">
        <v>108</v>
      </c>
      <c r="L61" s="86"/>
      <c r="M61" s="106"/>
    </row>
    <row r="62" spans="1:13" ht="19.5" customHeight="1" x14ac:dyDescent="0.3">
      <c r="A62" s="68" t="s">
        <v>91</v>
      </c>
      <c r="B62" s="15" t="s">
        <v>210</v>
      </c>
      <c r="C62" s="31" t="s">
        <v>7</v>
      </c>
      <c r="D62" s="31" t="s">
        <v>91</v>
      </c>
      <c r="E62" s="31" t="s">
        <v>16</v>
      </c>
      <c r="F62" s="31" t="s">
        <v>124</v>
      </c>
      <c r="G62" s="31" t="s">
        <v>7</v>
      </c>
      <c r="H62" s="31" t="s">
        <v>49</v>
      </c>
      <c r="I62" s="31" t="s">
        <v>9</v>
      </c>
      <c r="J62" s="31" t="s">
        <v>109</v>
      </c>
      <c r="K62" s="87">
        <f>K64+K65+K66+K67+K68+K69+K63+K70</f>
        <v>5056.5200000000004</v>
      </c>
      <c r="L62" s="87">
        <f t="shared" ref="L62:M62" si="15">L64+L65+L66+L67+L68+L69+L63</f>
        <v>2113.3739999999998</v>
      </c>
      <c r="M62" s="87">
        <f t="shared" si="15"/>
        <v>0</v>
      </c>
    </row>
    <row r="63" spans="1:13" ht="72.75" customHeight="1" x14ac:dyDescent="0.3">
      <c r="A63" s="68" t="s">
        <v>31</v>
      </c>
      <c r="B63" s="19" t="s">
        <v>133</v>
      </c>
      <c r="C63" s="36" t="s">
        <v>127</v>
      </c>
      <c r="D63" s="36" t="s">
        <v>91</v>
      </c>
      <c r="E63" s="36" t="s">
        <v>16</v>
      </c>
      <c r="F63" s="36" t="s">
        <v>124</v>
      </c>
      <c r="G63" s="36" t="s">
        <v>131</v>
      </c>
      <c r="H63" s="36" t="s">
        <v>49</v>
      </c>
      <c r="I63" s="36" t="s">
        <v>9</v>
      </c>
      <c r="J63" s="36" t="s">
        <v>109</v>
      </c>
      <c r="K63" s="108">
        <v>28</v>
      </c>
      <c r="L63" s="86" t="s">
        <v>108</v>
      </c>
      <c r="M63" s="106">
        <v>0</v>
      </c>
    </row>
    <row r="64" spans="1:13" ht="63.75" customHeight="1" x14ac:dyDescent="0.3">
      <c r="A64" s="68" t="s">
        <v>35</v>
      </c>
      <c r="B64" s="19" t="s">
        <v>134</v>
      </c>
      <c r="C64" s="37" t="s">
        <v>127</v>
      </c>
      <c r="D64" s="37" t="s">
        <v>91</v>
      </c>
      <c r="E64" s="37" t="s">
        <v>16</v>
      </c>
      <c r="F64" s="37" t="s">
        <v>124</v>
      </c>
      <c r="G64" s="37" t="s">
        <v>130</v>
      </c>
      <c r="H64" s="37" t="s">
        <v>49</v>
      </c>
      <c r="I64" s="37" t="s">
        <v>9</v>
      </c>
      <c r="J64" s="37" t="s">
        <v>109</v>
      </c>
      <c r="K64" s="109">
        <v>2772</v>
      </c>
      <c r="L64" s="86" t="s">
        <v>108</v>
      </c>
      <c r="M64" s="106">
        <v>0</v>
      </c>
    </row>
    <row r="65" spans="1:13" ht="64.5" hidden="1" customHeight="1" x14ac:dyDescent="0.3">
      <c r="A65" s="68" t="s">
        <v>37</v>
      </c>
      <c r="B65" s="19" t="s">
        <v>135</v>
      </c>
      <c r="C65" s="6" t="s">
        <v>127</v>
      </c>
      <c r="D65" s="6" t="s">
        <v>91</v>
      </c>
      <c r="E65" s="6" t="s">
        <v>16</v>
      </c>
      <c r="F65" s="6" t="s">
        <v>123</v>
      </c>
      <c r="G65" s="6" t="s">
        <v>78</v>
      </c>
      <c r="H65" s="6" t="s">
        <v>49</v>
      </c>
      <c r="I65" s="6" t="s">
        <v>9</v>
      </c>
      <c r="J65" s="6" t="s">
        <v>109</v>
      </c>
      <c r="K65" s="109">
        <v>0</v>
      </c>
      <c r="L65" s="86" t="s">
        <v>108</v>
      </c>
      <c r="M65" s="106">
        <v>0</v>
      </c>
    </row>
    <row r="66" spans="1:13" ht="33" customHeight="1" x14ac:dyDescent="0.3">
      <c r="A66" s="68" t="s">
        <v>37</v>
      </c>
      <c r="B66" s="5" t="s">
        <v>150</v>
      </c>
      <c r="C66" s="6" t="s">
        <v>127</v>
      </c>
      <c r="D66" s="6" t="s">
        <v>91</v>
      </c>
      <c r="E66" s="6" t="s">
        <v>16</v>
      </c>
      <c r="F66" s="6" t="s">
        <v>125</v>
      </c>
      <c r="G66" s="6" t="s">
        <v>126</v>
      </c>
      <c r="H66" s="6" t="s">
        <v>49</v>
      </c>
      <c r="I66" s="6" t="s">
        <v>9</v>
      </c>
      <c r="J66" s="6" t="s">
        <v>109</v>
      </c>
      <c r="K66" s="85">
        <v>2256.52</v>
      </c>
      <c r="L66" s="103">
        <v>2113.3739999999998</v>
      </c>
      <c r="M66" s="103">
        <v>0</v>
      </c>
    </row>
    <row r="67" spans="1:13" ht="77.25" hidden="1" customHeight="1" x14ac:dyDescent="0.3">
      <c r="A67" s="68" t="s">
        <v>166</v>
      </c>
      <c r="B67" s="38" t="s">
        <v>151</v>
      </c>
      <c r="C67" s="6" t="s">
        <v>127</v>
      </c>
      <c r="D67" s="6" t="s">
        <v>91</v>
      </c>
      <c r="E67" s="6" t="s">
        <v>16</v>
      </c>
      <c r="F67" s="6" t="s">
        <v>124</v>
      </c>
      <c r="G67" s="6" t="s">
        <v>136</v>
      </c>
      <c r="H67" s="6" t="s">
        <v>49</v>
      </c>
      <c r="I67" s="6" t="s">
        <v>9</v>
      </c>
      <c r="J67" s="6" t="s">
        <v>109</v>
      </c>
      <c r="K67" s="94">
        <v>0</v>
      </c>
      <c r="L67" s="70" t="s">
        <v>108</v>
      </c>
      <c r="M67" s="58">
        <v>0</v>
      </c>
    </row>
    <row r="68" spans="1:13" ht="66" hidden="1" customHeight="1" x14ac:dyDescent="0.3">
      <c r="A68" s="68" t="s">
        <v>39</v>
      </c>
      <c r="B68" s="19" t="s">
        <v>170</v>
      </c>
      <c r="C68" s="6" t="s">
        <v>127</v>
      </c>
      <c r="D68" s="6" t="s">
        <v>91</v>
      </c>
      <c r="E68" s="6" t="s">
        <v>16</v>
      </c>
      <c r="F68" s="6" t="s">
        <v>190</v>
      </c>
      <c r="G68" s="6" t="s">
        <v>191</v>
      </c>
      <c r="H68" s="6" t="s">
        <v>49</v>
      </c>
      <c r="I68" s="6" t="s">
        <v>9</v>
      </c>
      <c r="J68" s="6" t="s">
        <v>109</v>
      </c>
      <c r="K68" s="94">
        <v>0</v>
      </c>
      <c r="L68" s="70" t="s">
        <v>108</v>
      </c>
      <c r="M68" s="58">
        <v>0</v>
      </c>
    </row>
    <row r="69" spans="1:13" ht="39" hidden="1" customHeight="1" x14ac:dyDescent="0.3">
      <c r="A69" s="68" t="s">
        <v>129</v>
      </c>
      <c r="B69" s="39" t="s">
        <v>171</v>
      </c>
      <c r="C69" s="6" t="s">
        <v>127</v>
      </c>
      <c r="D69" s="6" t="s">
        <v>91</v>
      </c>
      <c r="E69" s="6" t="s">
        <v>16</v>
      </c>
      <c r="F69" s="6" t="s">
        <v>123</v>
      </c>
      <c r="G69" s="6" t="s">
        <v>78</v>
      </c>
      <c r="H69" s="6" t="s">
        <v>49</v>
      </c>
      <c r="I69" s="6" t="s">
        <v>9</v>
      </c>
      <c r="J69" s="6" t="s">
        <v>109</v>
      </c>
      <c r="K69" s="94">
        <v>0</v>
      </c>
      <c r="L69" s="70" t="s">
        <v>156</v>
      </c>
      <c r="M69" s="71">
        <v>0</v>
      </c>
    </row>
    <row r="70" spans="1:13" ht="33" hidden="1" customHeight="1" x14ac:dyDescent="0.3">
      <c r="A70" s="68" t="s">
        <v>172</v>
      </c>
      <c r="B70" s="39" t="s">
        <v>179</v>
      </c>
      <c r="C70" s="6" t="s">
        <v>127</v>
      </c>
      <c r="D70" s="6" t="s">
        <v>91</v>
      </c>
      <c r="E70" s="6" t="s">
        <v>16</v>
      </c>
      <c r="F70" s="6" t="s">
        <v>123</v>
      </c>
      <c r="G70" s="6" t="s">
        <v>78</v>
      </c>
      <c r="H70" s="6" t="s">
        <v>49</v>
      </c>
      <c r="I70" s="6" t="s">
        <v>9</v>
      </c>
      <c r="J70" s="6" t="s">
        <v>109</v>
      </c>
      <c r="K70" s="94">
        <f>2500-2500</f>
        <v>0</v>
      </c>
      <c r="L70" s="70" t="s">
        <v>156</v>
      </c>
      <c r="M70" s="71">
        <v>0</v>
      </c>
    </row>
    <row r="71" spans="1:13" ht="27.75" customHeight="1" x14ac:dyDescent="0.3">
      <c r="A71" s="95" t="s">
        <v>106</v>
      </c>
      <c r="B71" s="40" t="s">
        <v>138</v>
      </c>
      <c r="C71" s="41" t="s">
        <v>7</v>
      </c>
      <c r="D71" s="41" t="s">
        <v>91</v>
      </c>
      <c r="E71" s="41" t="s">
        <v>16</v>
      </c>
      <c r="F71" s="41" t="s">
        <v>107</v>
      </c>
      <c r="G71" s="41" t="s">
        <v>7</v>
      </c>
      <c r="H71" s="41" t="s">
        <v>8</v>
      </c>
      <c r="I71" s="41" t="s">
        <v>9</v>
      </c>
      <c r="J71" s="41" t="s">
        <v>109</v>
      </c>
      <c r="K71" s="96">
        <f>K72+K74+K73+K75+K76+K77</f>
        <v>8260.7000000000007</v>
      </c>
      <c r="L71" s="96">
        <f t="shared" ref="L71:M71" si="16">L72+L74+L73+L75</f>
        <v>0</v>
      </c>
      <c r="M71" s="96">
        <f t="shared" si="16"/>
        <v>0</v>
      </c>
    </row>
    <row r="72" spans="1:13" ht="45.75" customHeight="1" x14ac:dyDescent="0.3">
      <c r="A72" s="74" t="s">
        <v>43</v>
      </c>
      <c r="B72" s="33" t="s">
        <v>209</v>
      </c>
      <c r="C72" s="6" t="s">
        <v>127</v>
      </c>
      <c r="D72" s="6" t="s">
        <v>91</v>
      </c>
      <c r="E72" s="6" t="s">
        <v>16</v>
      </c>
      <c r="F72" s="6" t="s">
        <v>139</v>
      </c>
      <c r="G72" s="6" t="s">
        <v>78</v>
      </c>
      <c r="H72" s="6" t="s">
        <v>49</v>
      </c>
      <c r="I72" s="6" t="s">
        <v>9</v>
      </c>
      <c r="J72" s="6" t="s">
        <v>109</v>
      </c>
      <c r="K72" s="94">
        <v>8260.7000000000007</v>
      </c>
      <c r="L72" s="70" t="s">
        <v>156</v>
      </c>
      <c r="M72" s="71">
        <v>0</v>
      </c>
    </row>
    <row r="73" spans="1:13" ht="45.75" hidden="1" customHeight="1" x14ac:dyDescent="0.3">
      <c r="A73" s="74" t="s">
        <v>140</v>
      </c>
      <c r="B73" s="43" t="s">
        <v>145</v>
      </c>
      <c r="C73" s="6" t="s">
        <v>127</v>
      </c>
      <c r="D73" s="6" t="s">
        <v>91</v>
      </c>
      <c r="E73" s="6" t="s">
        <v>16</v>
      </c>
      <c r="F73" s="6" t="s">
        <v>139</v>
      </c>
      <c r="G73" s="6" t="s">
        <v>78</v>
      </c>
      <c r="H73" s="6" t="s">
        <v>49</v>
      </c>
      <c r="I73" s="6" t="s">
        <v>9</v>
      </c>
      <c r="J73" s="6" t="s">
        <v>109</v>
      </c>
      <c r="K73" s="94"/>
      <c r="L73" s="70" t="s">
        <v>156</v>
      </c>
      <c r="M73" s="58">
        <v>0</v>
      </c>
    </row>
    <row r="74" spans="1:13" ht="51.75" hidden="1" customHeight="1" x14ac:dyDescent="0.3">
      <c r="A74" s="74" t="s">
        <v>146</v>
      </c>
      <c r="B74" s="19" t="s">
        <v>173</v>
      </c>
      <c r="C74" s="6" t="s">
        <v>127</v>
      </c>
      <c r="D74" s="6" t="s">
        <v>91</v>
      </c>
      <c r="E74" s="6" t="s">
        <v>16</v>
      </c>
      <c r="F74" s="6" t="s">
        <v>139</v>
      </c>
      <c r="G74" s="6" t="s">
        <v>78</v>
      </c>
      <c r="H74" s="6" t="s">
        <v>49</v>
      </c>
      <c r="I74" s="6" t="s">
        <v>9</v>
      </c>
      <c r="J74" s="6" t="s">
        <v>109</v>
      </c>
      <c r="K74" s="94">
        <v>0</v>
      </c>
      <c r="L74" s="97">
        <v>0</v>
      </c>
      <c r="M74" s="84">
        <v>0</v>
      </c>
    </row>
    <row r="75" spans="1:13" ht="39" hidden="1" customHeight="1" x14ac:dyDescent="0.3">
      <c r="A75" s="74" t="s">
        <v>147</v>
      </c>
      <c r="B75" s="19" t="s">
        <v>148</v>
      </c>
      <c r="C75" s="6" t="s">
        <v>127</v>
      </c>
      <c r="D75" s="6" t="s">
        <v>91</v>
      </c>
      <c r="E75" s="6" t="s">
        <v>16</v>
      </c>
      <c r="F75" s="6" t="s">
        <v>139</v>
      </c>
      <c r="G75" s="6" t="s">
        <v>78</v>
      </c>
      <c r="H75" s="6" t="s">
        <v>49</v>
      </c>
      <c r="I75" s="6" t="s">
        <v>9</v>
      </c>
      <c r="J75" s="6" t="s">
        <v>109</v>
      </c>
      <c r="K75" s="94">
        <v>0</v>
      </c>
      <c r="L75" s="97">
        <v>0</v>
      </c>
      <c r="M75" s="84">
        <v>0</v>
      </c>
    </row>
    <row r="76" spans="1:13" ht="54" hidden="1" customHeight="1" x14ac:dyDescent="0.3">
      <c r="A76" s="74" t="s">
        <v>175</v>
      </c>
      <c r="B76" s="19" t="s">
        <v>177</v>
      </c>
      <c r="C76" s="6" t="s">
        <v>127</v>
      </c>
      <c r="D76" s="6" t="s">
        <v>91</v>
      </c>
      <c r="E76" s="6" t="s">
        <v>16</v>
      </c>
      <c r="F76" s="6" t="s">
        <v>139</v>
      </c>
      <c r="G76" s="6" t="s">
        <v>78</v>
      </c>
      <c r="H76" s="6" t="s">
        <v>49</v>
      </c>
      <c r="I76" s="6" t="s">
        <v>9</v>
      </c>
      <c r="J76" s="6" t="s">
        <v>109</v>
      </c>
      <c r="K76" s="94">
        <v>0</v>
      </c>
      <c r="L76" s="97">
        <v>0</v>
      </c>
      <c r="M76" s="84">
        <v>0</v>
      </c>
    </row>
    <row r="77" spans="1:13" ht="51" hidden="1" customHeight="1" x14ac:dyDescent="0.3">
      <c r="A77" s="74" t="s">
        <v>176</v>
      </c>
      <c r="B77" s="19" t="s">
        <v>178</v>
      </c>
      <c r="C77" s="6" t="s">
        <v>127</v>
      </c>
      <c r="D77" s="6" t="s">
        <v>91</v>
      </c>
      <c r="E77" s="6" t="s">
        <v>16</v>
      </c>
      <c r="F77" s="6" t="s">
        <v>139</v>
      </c>
      <c r="G77" s="6" t="s">
        <v>78</v>
      </c>
      <c r="H77" s="6" t="s">
        <v>49</v>
      </c>
      <c r="I77" s="6" t="s">
        <v>9</v>
      </c>
      <c r="J77" s="6" t="s">
        <v>109</v>
      </c>
      <c r="K77" s="94">
        <v>0</v>
      </c>
      <c r="L77" s="97">
        <v>0</v>
      </c>
      <c r="M77" s="84">
        <v>0</v>
      </c>
    </row>
    <row r="78" spans="1:13" ht="27" customHeight="1" x14ac:dyDescent="0.3">
      <c r="A78" s="95" t="s">
        <v>207</v>
      </c>
      <c r="B78" s="40" t="s">
        <v>141</v>
      </c>
      <c r="C78" s="41" t="s">
        <v>7</v>
      </c>
      <c r="D78" s="41" t="s">
        <v>91</v>
      </c>
      <c r="E78" s="41" t="s">
        <v>101</v>
      </c>
      <c r="F78" s="41" t="s">
        <v>42</v>
      </c>
      <c r="G78" s="41" t="s">
        <v>7</v>
      </c>
      <c r="H78" s="41" t="s">
        <v>8</v>
      </c>
      <c r="I78" s="41" t="s">
        <v>9</v>
      </c>
      <c r="J78" s="41" t="s">
        <v>109</v>
      </c>
      <c r="K78" s="96">
        <f>K79+K80</f>
        <v>75</v>
      </c>
      <c r="L78" s="96">
        <f t="shared" ref="L78:M78" si="17">L79+L80</f>
        <v>0</v>
      </c>
      <c r="M78" s="96">
        <f t="shared" si="17"/>
        <v>0</v>
      </c>
    </row>
    <row r="79" spans="1:13" ht="63.75" x14ac:dyDescent="0.3">
      <c r="A79" s="68" t="s">
        <v>47</v>
      </c>
      <c r="B79" s="115" t="s">
        <v>208</v>
      </c>
      <c r="C79" s="10" t="s">
        <v>127</v>
      </c>
      <c r="D79" s="10" t="s">
        <v>91</v>
      </c>
      <c r="E79" s="10" t="s">
        <v>101</v>
      </c>
      <c r="F79" s="10" t="s">
        <v>42</v>
      </c>
      <c r="G79" s="10" t="s">
        <v>19</v>
      </c>
      <c r="H79" s="10" t="s">
        <v>49</v>
      </c>
      <c r="I79" s="10" t="s">
        <v>9</v>
      </c>
      <c r="J79" s="10" t="s">
        <v>109</v>
      </c>
      <c r="K79" s="84">
        <v>75</v>
      </c>
      <c r="L79" s="70" t="s">
        <v>156</v>
      </c>
      <c r="M79" s="58">
        <v>0</v>
      </c>
    </row>
    <row r="80" spans="1:13" ht="26.25" hidden="1" customHeight="1" x14ac:dyDescent="0.3">
      <c r="A80" s="68" t="s">
        <v>43</v>
      </c>
      <c r="B80" s="34" t="s">
        <v>104</v>
      </c>
      <c r="C80" s="32" t="s">
        <v>127</v>
      </c>
      <c r="D80" s="32" t="s">
        <v>91</v>
      </c>
      <c r="E80" s="32" t="s">
        <v>101</v>
      </c>
      <c r="F80" s="32" t="s">
        <v>42</v>
      </c>
      <c r="G80" s="32" t="s">
        <v>25</v>
      </c>
      <c r="H80" s="32" t="s">
        <v>49</v>
      </c>
      <c r="I80" s="32" t="s">
        <v>9</v>
      </c>
      <c r="J80" s="32" t="s">
        <v>109</v>
      </c>
      <c r="K80" s="84">
        <v>0</v>
      </c>
      <c r="L80" s="70" t="s">
        <v>156</v>
      </c>
      <c r="M80" s="71">
        <v>0</v>
      </c>
    </row>
    <row r="81" spans="1:13" ht="20.25" customHeight="1" x14ac:dyDescent="0.3">
      <c r="A81" s="98"/>
      <c r="B81" s="35" t="s">
        <v>102</v>
      </c>
      <c r="C81" s="3"/>
      <c r="D81" s="3"/>
      <c r="E81" s="3"/>
      <c r="F81" s="3"/>
      <c r="G81" s="3"/>
      <c r="H81" s="3"/>
      <c r="I81" s="3"/>
      <c r="J81" s="3"/>
      <c r="K81" s="111">
        <f>K20+K55</f>
        <v>54240.62</v>
      </c>
      <c r="L81" s="66">
        <f t="shared" ref="L81:M81" si="18">L20+L55</f>
        <v>42117.414000000004</v>
      </c>
      <c r="M81" s="66">
        <f t="shared" si="18"/>
        <v>35822</v>
      </c>
    </row>
    <row r="83" spans="1:13" x14ac:dyDescent="0.3">
      <c r="K83" s="99"/>
    </row>
  </sheetData>
  <mergeCells count="12">
    <mergeCell ref="I2:K5"/>
    <mergeCell ref="A7:K7"/>
    <mergeCell ref="B8:K8"/>
    <mergeCell ref="B12:B16"/>
    <mergeCell ref="C12:J16"/>
    <mergeCell ref="K12:K16"/>
    <mergeCell ref="L12:L16"/>
    <mergeCell ref="M12:M13"/>
    <mergeCell ref="C17:J17"/>
    <mergeCell ref="C18:C19"/>
    <mergeCell ref="D18:H18"/>
    <mergeCell ref="I18:J18"/>
  </mergeCells>
  <hyperlinks>
    <hyperlink ref="B26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7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C29" workbookViewId="0">
      <selection activeCell="M81" sqref="M81"/>
    </sheetView>
  </sheetViews>
  <sheetFormatPr defaultRowHeight="18.75" x14ac:dyDescent="0.3"/>
  <cols>
    <col min="1" max="1" width="8.140625" style="46" customWidth="1"/>
    <col min="2" max="2" width="87.28515625" style="46" customWidth="1"/>
    <col min="3" max="3" width="7.7109375" style="46" customWidth="1"/>
    <col min="4" max="4" width="4" style="46" customWidth="1"/>
    <col min="5" max="5" width="4.42578125" style="46" customWidth="1"/>
    <col min="6" max="6" width="3.85546875" style="46" customWidth="1"/>
    <col min="7" max="7" width="6.7109375" style="46" customWidth="1"/>
    <col min="8" max="8" width="4.28515625" style="46" customWidth="1"/>
    <col min="9" max="9" width="8" style="46" customWidth="1"/>
    <col min="10" max="10" width="7.5703125" style="46" customWidth="1"/>
    <col min="11" max="11" width="24.7109375" style="46" customWidth="1"/>
    <col min="12" max="12" width="22.140625" style="46" customWidth="1"/>
    <col min="13" max="13" width="20.140625" style="46" customWidth="1"/>
    <col min="14" max="243" width="9.140625" style="46"/>
    <col min="244" max="244" width="5" style="46" customWidth="1"/>
    <col min="245" max="245" width="70.85546875" style="46" customWidth="1"/>
    <col min="246" max="246" width="5.140625" style="46" customWidth="1"/>
    <col min="247" max="247" width="4" style="46" customWidth="1"/>
    <col min="248" max="248" width="4.42578125" style="46" customWidth="1"/>
    <col min="249" max="249" width="3.85546875" style="46" customWidth="1"/>
    <col min="250" max="250" width="5.140625" style="46" customWidth="1"/>
    <col min="251" max="251" width="4.28515625" style="46" customWidth="1"/>
    <col min="252" max="252" width="5.42578125" style="46" customWidth="1"/>
    <col min="253" max="253" width="5" style="46" customWidth="1"/>
    <col min="254" max="254" width="17.28515625" style="46" customWidth="1"/>
    <col min="255" max="266" width="0" style="46" hidden="1" customWidth="1"/>
    <col min="267" max="499" width="9.140625" style="46"/>
    <col min="500" max="500" width="5" style="46" customWidth="1"/>
    <col min="501" max="501" width="70.85546875" style="46" customWidth="1"/>
    <col min="502" max="502" width="5.140625" style="46" customWidth="1"/>
    <col min="503" max="503" width="4" style="46" customWidth="1"/>
    <col min="504" max="504" width="4.42578125" style="46" customWidth="1"/>
    <col min="505" max="505" width="3.85546875" style="46" customWidth="1"/>
    <col min="506" max="506" width="5.140625" style="46" customWidth="1"/>
    <col min="507" max="507" width="4.28515625" style="46" customWidth="1"/>
    <col min="508" max="508" width="5.42578125" style="46" customWidth="1"/>
    <col min="509" max="509" width="5" style="46" customWidth="1"/>
    <col min="510" max="510" width="17.28515625" style="46" customWidth="1"/>
    <col min="511" max="522" width="0" style="46" hidden="1" customWidth="1"/>
    <col min="523" max="755" width="9.140625" style="46"/>
    <col min="756" max="756" width="5" style="46" customWidth="1"/>
    <col min="757" max="757" width="70.85546875" style="46" customWidth="1"/>
    <col min="758" max="758" width="5.140625" style="46" customWidth="1"/>
    <col min="759" max="759" width="4" style="46" customWidth="1"/>
    <col min="760" max="760" width="4.42578125" style="46" customWidth="1"/>
    <col min="761" max="761" width="3.85546875" style="46" customWidth="1"/>
    <col min="762" max="762" width="5.140625" style="46" customWidth="1"/>
    <col min="763" max="763" width="4.28515625" style="46" customWidth="1"/>
    <col min="764" max="764" width="5.42578125" style="46" customWidth="1"/>
    <col min="765" max="765" width="5" style="46" customWidth="1"/>
    <col min="766" max="766" width="17.28515625" style="46" customWidth="1"/>
    <col min="767" max="778" width="0" style="46" hidden="1" customWidth="1"/>
    <col min="779" max="1011" width="9.140625" style="46"/>
    <col min="1012" max="1012" width="5" style="46" customWidth="1"/>
    <col min="1013" max="1013" width="70.85546875" style="46" customWidth="1"/>
    <col min="1014" max="1014" width="5.140625" style="46" customWidth="1"/>
    <col min="1015" max="1015" width="4" style="46" customWidth="1"/>
    <col min="1016" max="1016" width="4.42578125" style="46" customWidth="1"/>
    <col min="1017" max="1017" width="3.85546875" style="46" customWidth="1"/>
    <col min="1018" max="1018" width="5.140625" style="46" customWidth="1"/>
    <col min="1019" max="1019" width="4.28515625" style="46" customWidth="1"/>
    <col min="1020" max="1020" width="5.42578125" style="46" customWidth="1"/>
    <col min="1021" max="1021" width="5" style="46" customWidth="1"/>
    <col min="1022" max="1022" width="17.28515625" style="46" customWidth="1"/>
    <col min="1023" max="1034" width="0" style="46" hidden="1" customWidth="1"/>
    <col min="1035" max="1267" width="9.140625" style="46"/>
    <col min="1268" max="1268" width="5" style="46" customWidth="1"/>
    <col min="1269" max="1269" width="70.85546875" style="46" customWidth="1"/>
    <col min="1270" max="1270" width="5.140625" style="46" customWidth="1"/>
    <col min="1271" max="1271" width="4" style="46" customWidth="1"/>
    <col min="1272" max="1272" width="4.42578125" style="46" customWidth="1"/>
    <col min="1273" max="1273" width="3.85546875" style="46" customWidth="1"/>
    <col min="1274" max="1274" width="5.140625" style="46" customWidth="1"/>
    <col min="1275" max="1275" width="4.28515625" style="46" customWidth="1"/>
    <col min="1276" max="1276" width="5.42578125" style="46" customWidth="1"/>
    <col min="1277" max="1277" width="5" style="46" customWidth="1"/>
    <col min="1278" max="1278" width="17.28515625" style="46" customWidth="1"/>
    <col min="1279" max="1290" width="0" style="46" hidden="1" customWidth="1"/>
    <col min="1291" max="1523" width="9.140625" style="46"/>
    <col min="1524" max="1524" width="5" style="46" customWidth="1"/>
    <col min="1525" max="1525" width="70.85546875" style="46" customWidth="1"/>
    <col min="1526" max="1526" width="5.140625" style="46" customWidth="1"/>
    <col min="1527" max="1527" width="4" style="46" customWidth="1"/>
    <col min="1528" max="1528" width="4.42578125" style="46" customWidth="1"/>
    <col min="1529" max="1529" width="3.85546875" style="46" customWidth="1"/>
    <col min="1530" max="1530" width="5.140625" style="46" customWidth="1"/>
    <col min="1531" max="1531" width="4.28515625" style="46" customWidth="1"/>
    <col min="1532" max="1532" width="5.42578125" style="46" customWidth="1"/>
    <col min="1533" max="1533" width="5" style="46" customWidth="1"/>
    <col min="1534" max="1534" width="17.28515625" style="46" customWidth="1"/>
    <col min="1535" max="1546" width="0" style="46" hidden="1" customWidth="1"/>
    <col min="1547" max="1779" width="9.140625" style="46"/>
    <col min="1780" max="1780" width="5" style="46" customWidth="1"/>
    <col min="1781" max="1781" width="70.85546875" style="46" customWidth="1"/>
    <col min="1782" max="1782" width="5.140625" style="46" customWidth="1"/>
    <col min="1783" max="1783" width="4" style="46" customWidth="1"/>
    <col min="1784" max="1784" width="4.42578125" style="46" customWidth="1"/>
    <col min="1785" max="1785" width="3.85546875" style="46" customWidth="1"/>
    <col min="1786" max="1786" width="5.140625" style="46" customWidth="1"/>
    <col min="1787" max="1787" width="4.28515625" style="46" customWidth="1"/>
    <col min="1788" max="1788" width="5.42578125" style="46" customWidth="1"/>
    <col min="1789" max="1789" width="5" style="46" customWidth="1"/>
    <col min="1790" max="1790" width="17.28515625" style="46" customWidth="1"/>
    <col min="1791" max="1802" width="0" style="46" hidden="1" customWidth="1"/>
    <col min="1803" max="2035" width="9.140625" style="46"/>
    <col min="2036" max="2036" width="5" style="46" customWidth="1"/>
    <col min="2037" max="2037" width="70.85546875" style="46" customWidth="1"/>
    <col min="2038" max="2038" width="5.140625" style="46" customWidth="1"/>
    <col min="2039" max="2039" width="4" style="46" customWidth="1"/>
    <col min="2040" max="2040" width="4.42578125" style="46" customWidth="1"/>
    <col min="2041" max="2041" width="3.85546875" style="46" customWidth="1"/>
    <col min="2042" max="2042" width="5.140625" style="46" customWidth="1"/>
    <col min="2043" max="2043" width="4.28515625" style="46" customWidth="1"/>
    <col min="2044" max="2044" width="5.42578125" style="46" customWidth="1"/>
    <col min="2045" max="2045" width="5" style="46" customWidth="1"/>
    <col min="2046" max="2046" width="17.28515625" style="46" customWidth="1"/>
    <col min="2047" max="2058" width="0" style="46" hidden="1" customWidth="1"/>
    <col min="2059" max="2291" width="9.140625" style="46"/>
    <col min="2292" max="2292" width="5" style="46" customWidth="1"/>
    <col min="2293" max="2293" width="70.85546875" style="46" customWidth="1"/>
    <col min="2294" max="2294" width="5.140625" style="46" customWidth="1"/>
    <col min="2295" max="2295" width="4" style="46" customWidth="1"/>
    <col min="2296" max="2296" width="4.42578125" style="46" customWidth="1"/>
    <col min="2297" max="2297" width="3.85546875" style="46" customWidth="1"/>
    <col min="2298" max="2298" width="5.140625" style="46" customWidth="1"/>
    <col min="2299" max="2299" width="4.28515625" style="46" customWidth="1"/>
    <col min="2300" max="2300" width="5.42578125" style="46" customWidth="1"/>
    <col min="2301" max="2301" width="5" style="46" customWidth="1"/>
    <col min="2302" max="2302" width="17.28515625" style="46" customWidth="1"/>
    <col min="2303" max="2314" width="0" style="46" hidden="1" customWidth="1"/>
    <col min="2315" max="2547" width="9.140625" style="46"/>
    <col min="2548" max="2548" width="5" style="46" customWidth="1"/>
    <col min="2549" max="2549" width="70.85546875" style="46" customWidth="1"/>
    <col min="2550" max="2550" width="5.140625" style="46" customWidth="1"/>
    <col min="2551" max="2551" width="4" style="46" customWidth="1"/>
    <col min="2552" max="2552" width="4.42578125" style="46" customWidth="1"/>
    <col min="2553" max="2553" width="3.85546875" style="46" customWidth="1"/>
    <col min="2554" max="2554" width="5.140625" style="46" customWidth="1"/>
    <col min="2555" max="2555" width="4.28515625" style="46" customWidth="1"/>
    <col min="2556" max="2556" width="5.42578125" style="46" customWidth="1"/>
    <col min="2557" max="2557" width="5" style="46" customWidth="1"/>
    <col min="2558" max="2558" width="17.28515625" style="46" customWidth="1"/>
    <col min="2559" max="2570" width="0" style="46" hidden="1" customWidth="1"/>
    <col min="2571" max="2803" width="9.140625" style="46"/>
    <col min="2804" max="2804" width="5" style="46" customWidth="1"/>
    <col min="2805" max="2805" width="70.85546875" style="46" customWidth="1"/>
    <col min="2806" max="2806" width="5.140625" style="46" customWidth="1"/>
    <col min="2807" max="2807" width="4" style="46" customWidth="1"/>
    <col min="2808" max="2808" width="4.42578125" style="46" customWidth="1"/>
    <col min="2809" max="2809" width="3.85546875" style="46" customWidth="1"/>
    <col min="2810" max="2810" width="5.140625" style="46" customWidth="1"/>
    <col min="2811" max="2811" width="4.28515625" style="46" customWidth="1"/>
    <col min="2812" max="2812" width="5.42578125" style="46" customWidth="1"/>
    <col min="2813" max="2813" width="5" style="46" customWidth="1"/>
    <col min="2814" max="2814" width="17.28515625" style="46" customWidth="1"/>
    <col min="2815" max="2826" width="0" style="46" hidden="1" customWidth="1"/>
    <col min="2827" max="3059" width="9.140625" style="46"/>
    <col min="3060" max="3060" width="5" style="46" customWidth="1"/>
    <col min="3061" max="3061" width="70.85546875" style="46" customWidth="1"/>
    <col min="3062" max="3062" width="5.140625" style="46" customWidth="1"/>
    <col min="3063" max="3063" width="4" style="46" customWidth="1"/>
    <col min="3064" max="3064" width="4.42578125" style="46" customWidth="1"/>
    <col min="3065" max="3065" width="3.85546875" style="46" customWidth="1"/>
    <col min="3066" max="3066" width="5.140625" style="46" customWidth="1"/>
    <col min="3067" max="3067" width="4.28515625" style="46" customWidth="1"/>
    <col min="3068" max="3068" width="5.42578125" style="46" customWidth="1"/>
    <col min="3069" max="3069" width="5" style="46" customWidth="1"/>
    <col min="3070" max="3070" width="17.28515625" style="46" customWidth="1"/>
    <col min="3071" max="3082" width="0" style="46" hidden="1" customWidth="1"/>
    <col min="3083" max="3315" width="9.140625" style="46"/>
    <col min="3316" max="3316" width="5" style="46" customWidth="1"/>
    <col min="3317" max="3317" width="70.85546875" style="46" customWidth="1"/>
    <col min="3318" max="3318" width="5.140625" style="46" customWidth="1"/>
    <col min="3319" max="3319" width="4" style="46" customWidth="1"/>
    <col min="3320" max="3320" width="4.42578125" style="46" customWidth="1"/>
    <col min="3321" max="3321" width="3.85546875" style="46" customWidth="1"/>
    <col min="3322" max="3322" width="5.140625" style="46" customWidth="1"/>
    <col min="3323" max="3323" width="4.28515625" style="46" customWidth="1"/>
    <col min="3324" max="3324" width="5.42578125" style="46" customWidth="1"/>
    <col min="3325" max="3325" width="5" style="46" customWidth="1"/>
    <col min="3326" max="3326" width="17.28515625" style="46" customWidth="1"/>
    <col min="3327" max="3338" width="0" style="46" hidden="1" customWidth="1"/>
    <col min="3339" max="3571" width="9.140625" style="46"/>
    <col min="3572" max="3572" width="5" style="46" customWidth="1"/>
    <col min="3573" max="3573" width="70.85546875" style="46" customWidth="1"/>
    <col min="3574" max="3574" width="5.140625" style="46" customWidth="1"/>
    <col min="3575" max="3575" width="4" style="46" customWidth="1"/>
    <col min="3576" max="3576" width="4.42578125" style="46" customWidth="1"/>
    <col min="3577" max="3577" width="3.85546875" style="46" customWidth="1"/>
    <col min="3578" max="3578" width="5.140625" style="46" customWidth="1"/>
    <col min="3579" max="3579" width="4.28515625" style="46" customWidth="1"/>
    <col min="3580" max="3580" width="5.42578125" style="46" customWidth="1"/>
    <col min="3581" max="3581" width="5" style="46" customWidth="1"/>
    <col min="3582" max="3582" width="17.28515625" style="46" customWidth="1"/>
    <col min="3583" max="3594" width="0" style="46" hidden="1" customWidth="1"/>
    <col min="3595" max="3827" width="9.140625" style="46"/>
    <col min="3828" max="3828" width="5" style="46" customWidth="1"/>
    <col min="3829" max="3829" width="70.85546875" style="46" customWidth="1"/>
    <col min="3830" max="3830" width="5.140625" style="46" customWidth="1"/>
    <col min="3831" max="3831" width="4" style="46" customWidth="1"/>
    <col min="3832" max="3832" width="4.42578125" style="46" customWidth="1"/>
    <col min="3833" max="3833" width="3.85546875" style="46" customWidth="1"/>
    <col min="3834" max="3834" width="5.140625" style="46" customWidth="1"/>
    <col min="3835" max="3835" width="4.28515625" style="46" customWidth="1"/>
    <col min="3836" max="3836" width="5.42578125" style="46" customWidth="1"/>
    <col min="3837" max="3837" width="5" style="46" customWidth="1"/>
    <col min="3838" max="3838" width="17.28515625" style="46" customWidth="1"/>
    <col min="3839" max="3850" width="0" style="46" hidden="1" customWidth="1"/>
    <col min="3851" max="4083" width="9.140625" style="46"/>
    <col min="4084" max="4084" width="5" style="46" customWidth="1"/>
    <col min="4085" max="4085" width="70.85546875" style="46" customWidth="1"/>
    <col min="4086" max="4086" width="5.140625" style="46" customWidth="1"/>
    <col min="4087" max="4087" width="4" style="46" customWidth="1"/>
    <col min="4088" max="4088" width="4.42578125" style="46" customWidth="1"/>
    <col min="4089" max="4089" width="3.85546875" style="46" customWidth="1"/>
    <col min="4090" max="4090" width="5.140625" style="46" customWidth="1"/>
    <col min="4091" max="4091" width="4.28515625" style="46" customWidth="1"/>
    <col min="4092" max="4092" width="5.42578125" style="46" customWidth="1"/>
    <col min="4093" max="4093" width="5" style="46" customWidth="1"/>
    <col min="4094" max="4094" width="17.28515625" style="46" customWidth="1"/>
    <col min="4095" max="4106" width="0" style="46" hidden="1" customWidth="1"/>
    <col min="4107" max="4339" width="9.140625" style="46"/>
    <col min="4340" max="4340" width="5" style="46" customWidth="1"/>
    <col min="4341" max="4341" width="70.85546875" style="46" customWidth="1"/>
    <col min="4342" max="4342" width="5.140625" style="46" customWidth="1"/>
    <col min="4343" max="4343" width="4" style="46" customWidth="1"/>
    <col min="4344" max="4344" width="4.42578125" style="46" customWidth="1"/>
    <col min="4345" max="4345" width="3.85546875" style="46" customWidth="1"/>
    <col min="4346" max="4346" width="5.140625" style="46" customWidth="1"/>
    <col min="4347" max="4347" width="4.28515625" style="46" customWidth="1"/>
    <col min="4348" max="4348" width="5.42578125" style="46" customWidth="1"/>
    <col min="4349" max="4349" width="5" style="46" customWidth="1"/>
    <col min="4350" max="4350" width="17.28515625" style="46" customWidth="1"/>
    <col min="4351" max="4362" width="0" style="46" hidden="1" customWidth="1"/>
    <col min="4363" max="4595" width="9.140625" style="46"/>
    <col min="4596" max="4596" width="5" style="46" customWidth="1"/>
    <col min="4597" max="4597" width="70.85546875" style="46" customWidth="1"/>
    <col min="4598" max="4598" width="5.140625" style="46" customWidth="1"/>
    <col min="4599" max="4599" width="4" style="46" customWidth="1"/>
    <col min="4600" max="4600" width="4.42578125" style="46" customWidth="1"/>
    <col min="4601" max="4601" width="3.85546875" style="46" customWidth="1"/>
    <col min="4602" max="4602" width="5.140625" style="46" customWidth="1"/>
    <col min="4603" max="4603" width="4.28515625" style="46" customWidth="1"/>
    <col min="4604" max="4604" width="5.42578125" style="46" customWidth="1"/>
    <col min="4605" max="4605" width="5" style="46" customWidth="1"/>
    <col min="4606" max="4606" width="17.28515625" style="46" customWidth="1"/>
    <col min="4607" max="4618" width="0" style="46" hidden="1" customWidth="1"/>
    <col min="4619" max="4851" width="9.140625" style="46"/>
    <col min="4852" max="4852" width="5" style="46" customWidth="1"/>
    <col min="4853" max="4853" width="70.85546875" style="46" customWidth="1"/>
    <col min="4854" max="4854" width="5.140625" style="46" customWidth="1"/>
    <col min="4855" max="4855" width="4" style="46" customWidth="1"/>
    <col min="4856" max="4856" width="4.42578125" style="46" customWidth="1"/>
    <col min="4857" max="4857" width="3.85546875" style="46" customWidth="1"/>
    <col min="4858" max="4858" width="5.140625" style="46" customWidth="1"/>
    <col min="4859" max="4859" width="4.28515625" style="46" customWidth="1"/>
    <col min="4860" max="4860" width="5.42578125" style="46" customWidth="1"/>
    <col min="4861" max="4861" width="5" style="46" customWidth="1"/>
    <col min="4862" max="4862" width="17.28515625" style="46" customWidth="1"/>
    <col min="4863" max="4874" width="0" style="46" hidden="1" customWidth="1"/>
    <col min="4875" max="5107" width="9.140625" style="46"/>
    <col min="5108" max="5108" width="5" style="46" customWidth="1"/>
    <col min="5109" max="5109" width="70.85546875" style="46" customWidth="1"/>
    <col min="5110" max="5110" width="5.140625" style="46" customWidth="1"/>
    <col min="5111" max="5111" width="4" style="46" customWidth="1"/>
    <col min="5112" max="5112" width="4.42578125" style="46" customWidth="1"/>
    <col min="5113" max="5113" width="3.85546875" style="46" customWidth="1"/>
    <col min="5114" max="5114" width="5.140625" style="46" customWidth="1"/>
    <col min="5115" max="5115" width="4.28515625" style="46" customWidth="1"/>
    <col min="5116" max="5116" width="5.42578125" style="46" customWidth="1"/>
    <col min="5117" max="5117" width="5" style="46" customWidth="1"/>
    <col min="5118" max="5118" width="17.28515625" style="46" customWidth="1"/>
    <col min="5119" max="5130" width="0" style="46" hidden="1" customWidth="1"/>
    <col min="5131" max="5363" width="9.140625" style="46"/>
    <col min="5364" max="5364" width="5" style="46" customWidth="1"/>
    <col min="5365" max="5365" width="70.85546875" style="46" customWidth="1"/>
    <col min="5366" max="5366" width="5.140625" style="46" customWidth="1"/>
    <col min="5367" max="5367" width="4" style="46" customWidth="1"/>
    <col min="5368" max="5368" width="4.42578125" style="46" customWidth="1"/>
    <col min="5369" max="5369" width="3.85546875" style="46" customWidth="1"/>
    <col min="5370" max="5370" width="5.140625" style="46" customWidth="1"/>
    <col min="5371" max="5371" width="4.28515625" style="46" customWidth="1"/>
    <col min="5372" max="5372" width="5.42578125" style="46" customWidth="1"/>
    <col min="5373" max="5373" width="5" style="46" customWidth="1"/>
    <col min="5374" max="5374" width="17.28515625" style="46" customWidth="1"/>
    <col min="5375" max="5386" width="0" style="46" hidden="1" customWidth="1"/>
    <col min="5387" max="5619" width="9.140625" style="46"/>
    <col min="5620" max="5620" width="5" style="46" customWidth="1"/>
    <col min="5621" max="5621" width="70.85546875" style="46" customWidth="1"/>
    <col min="5622" max="5622" width="5.140625" style="46" customWidth="1"/>
    <col min="5623" max="5623" width="4" style="46" customWidth="1"/>
    <col min="5624" max="5624" width="4.42578125" style="46" customWidth="1"/>
    <col min="5625" max="5625" width="3.85546875" style="46" customWidth="1"/>
    <col min="5626" max="5626" width="5.140625" style="46" customWidth="1"/>
    <col min="5627" max="5627" width="4.28515625" style="46" customWidth="1"/>
    <col min="5628" max="5628" width="5.42578125" style="46" customWidth="1"/>
    <col min="5629" max="5629" width="5" style="46" customWidth="1"/>
    <col min="5630" max="5630" width="17.28515625" style="46" customWidth="1"/>
    <col min="5631" max="5642" width="0" style="46" hidden="1" customWidth="1"/>
    <col min="5643" max="5875" width="9.140625" style="46"/>
    <col min="5876" max="5876" width="5" style="46" customWidth="1"/>
    <col min="5877" max="5877" width="70.85546875" style="46" customWidth="1"/>
    <col min="5878" max="5878" width="5.140625" style="46" customWidth="1"/>
    <col min="5879" max="5879" width="4" style="46" customWidth="1"/>
    <col min="5880" max="5880" width="4.42578125" style="46" customWidth="1"/>
    <col min="5881" max="5881" width="3.85546875" style="46" customWidth="1"/>
    <col min="5882" max="5882" width="5.140625" style="46" customWidth="1"/>
    <col min="5883" max="5883" width="4.28515625" style="46" customWidth="1"/>
    <col min="5884" max="5884" width="5.42578125" style="46" customWidth="1"/>
    <col min="5885" max="5885" width="5" style="46" customWidth="1"/>
    <col min="5886" max="5886" width="17.28515625" style="46" customWidth="1"/>
    <col min="5887" max="5898" width="0" style="46" hidden="1" customWidth="1"/>
    <col min="5899" max="6131" width="9.140625" style="46"/>
    <col min="6132" max="6132" width="5" style="46" customWidth="1"/>
    <col min="6133" max="6133" width="70.85546875" style="46" customWidth="1"/>
    <col min="6134" max="6134" width="5.140625" style="46" customWidth="1"/>
    <col min="6135" max="6135" width="4" style="46" customWidth="1"/>
    <col min="6136" max="6136" width="4.42578125" style="46" customWidth="1"/>
    <col min="6137" max="6137" width="3.85546875" style="46" customWidth="1"/>
    <col min="6138" max="6138" width="5.140625" style="46" customWidth="1"/>
    <col min="6139" max="6139" width="4.28515625" style="46" customWidth="1"/>
    <col min="6140" max="6140" width="5.42578125" style="46" customWidth="1"/>
    <col min="6141" max="6141" width="5" style="46" customWidth="1"/>
    <col min="6142" max="6142" width="17.28515625" style="46" customWidth="1"/>
    <col min="6143" max="6154" width="0" style="46" hidden="1" customWidth="1"/>
    <col min="6155" max="6387" width="9.140625" style="46"/>
    <col min="6388" max="6388" width="5" style="46" customWidth="1"/>
    <col min="6389" max="6389" width="70.85546875" style="46" customWidth="1"/>
    <col min="6390" max="6390" width="5.140625" style="46" customWidth="1"/>
    <col min="6391" max="6391" width="4" style="46" customWidth="1"/>
    <col min="6392" max="6392" width="4.42578125" style="46" customWidth="1"/>
    <col min="6393" max="6393" width="3.85546875" style="46" customWidth="1"/>
    <col min="6394" max="6394" width="5.140625" style="46" customWidth="1"/>
    <col min="6395" max="6395" width="4.28515625" style="46" customWidth="1"/>
    <col min="6396" max="6396" width="5.42578125" style="46" customWidth="1"/>
    <col min="6397" max="6397" width="5" style="46" customWidth="1"/>
    <col min="6398" max="6398" width="17.28515625" style="46" customWidth="1"/>
    <col min="6399" max="6410" width="0" style="46" hidden="1" customWidth="1"/>
    <col min="6411" max="6643" width="9.140625" style="46"/>
    <col min="6644" max="6644" width="5" style="46" customWidth="1"/>
    <col min="6645" max="6645" width="70.85546875" style="46" customWidth="1"/>
    <col min="6646" max="6646" width="5.140625" style="46" customWidth="1"/>
    <col min="6647" max="6647" width="4" style="46" customWidth="1"/>
    <col min="6648" max="6648" width="4.42578125" style="46" customWidth="1"/>
    <col min="6649" max="6649" width="3.85546875" style="46" customWidth="1"/>
    <col min="6650" max="6650" width="5.140625" style="46" customWidth="1"/>
    <col min="6651" max="6651" width="4.28515625" style="46" customWidth="1"/>
    <col min="6652" max="6652" width="5.42578125" style="46" customWidth="1"/>
    <col min="6653" max="6653" width="5" style="46" customWidth="1"/>
    <col min="6654" max="6654" width="17.28515625" style="46" customWidth="1"/>
    <col min="6655" max="6666" width="0" style="46" hidden="1" customWidth="1"/>
    <col min="6667" max="6899" width="9.140625" style="46"/>
    <col min="6900" max="6900" width="5" style="46" customWidth="1"/>
    <col min="6901" max="6901" width="70.85546875" style="46" customWidth="1"/>
    <col min="6902" max="6902" width="5.140625" style="46" customWidth="1"/>
    <col min="6903" max="6903" width="4" style="46" customWidth="1"/>
    <col min="6904" max="6904" width="4.42578125" style="46" customWidth="1"/>
    <col min="6905" max="6905" width="3.85546875" style="46" customWidth="1"/>
    <col min="6906" max="6906" width="5.140625" style="46" customWidth="1"/>
    <col min="6907" max="6907" width="4.28515625" style="46" customWidth="1"/>
    <col min="6908" max="6908" width="5.42578125" style="46" customWidth="1"/>
    <col min="6909" max="6909" width="5" style="46" customWidth="1"/>
    <col min="6910" max="6910" width="17.28515625" style="46" customWidth="1"/>
    <col min="6911" max="6922" width="0" style="46" hidden="1" customWidth="1"/>
    <col min="6923" max="7155" width="9.140625" style="46"/>
    <col min="7156" max="7156" width="5" style="46" customWidth="1"/>
    <col min="7157" max="7157" width="70.85546875" style="46" customWidth="1"/>
    <col min="7158" max="7158" width="5.140625" style="46" customWidth="1"/>
    <col min="7159" max="7159" width="4" style="46" customWidth="1"/>
    <col min="7160" max="7160" width="4.42578125" style="46" customWidth="1"/>
    <col min="7161" max="7161" width="3.85546875" style="46" customWidth="1"/>
    <col min="7162" max="7162" width="5.140625" style="46" customWidth="1"/>
    <col min="7163" max="7163" width="4.28515625" style="46" customWidth="1"/>
    <col min="7164" max="7164" width="5.42578125" style="46" customWidth="1"/>
    <col min="7165" max="7165" width="5" style="46" customWidth="1"/>
    <col min="7166" max="7166" width="17.28515625" style="46" customWidth="1"/>
    <col min="7167" max="7178" width="0" style="46" hidden="1" customWidth="1"/>
    <col min="7179" max="7411" width="9.140625" style="46"/>
    <col min="7412" max="7412" width="5" style="46" customWidth="1"/>
    <col min="7413" max="7413" width="70.85546875" style="46" customWidth="1"/>
    <col min="7414" max="7414" width="5.140625" style="46" customWidth="1"/>
    <col min="7415" max="7415" width="4" style="46" customWidth="1"/>
    <col min="7416" max="7416" width="4.42578125" style="46" customWidth="1"/>
    <col min="7417" max="7417" width="3.85546875" style="46" customWidth="1"/>
    <col min="7418" max="7418" width="5.140625" style="46" customWidth="1"/>
    <col min="7419" max="7419" width="4.28515625" style="46" customWidth="1"/>
    <col min="7420" max="7420" width="5.42578125" style="46" customWidth="1"/>
    <col min="7421" max="7421" width="5" style="46" customWidth="1"/>
    <col min="7422" max="7422" width="17.28515625" style="46" customWidth="1"/>
    <col min="7423" max="7434" width="0" style="46" hidden="1" customWidth="1"/>
    <col min="7435" max="7667" width="9.140625" style="46"/>
    <col min="7668" max="7668" width="5" style="46" customWidth="1"/>
    <col min="7669" max="7669" width="70.85546875" style="46" customWidth="1"/>
    <col min="7670" max="7670" width="5.140625" style="46" customWidth="1"/>
    <col min="7671" max="7671" width="4" style="46" customWidth="1"/>
    <col min="7672" max="7672" width="4.42578125" style="46" customWidth="1"/>
    <col min="7673" max="7673" width="3.85546875" style="46" customWidth="1"/>
    <col min="7674" max="7674" width="5.140625" style="46" customWidth="1"/>
    <col min="7675" max="7675" width="4.28515625" style="46" customWidth="1"/>
    <col min="7676" max="7676" width="5.42578125" style="46" customWidth="1"/>
    <col min="7677" max="7677" width="5" style="46" customWidth="1"/>
    <col min="7678" max="7678" width="17.28515625" style="46" customWidth="1"/>
    <col min="7679" max="7690" width="0" style="46" hidden="1" customWidth="1"/>
    <col min="7691" max="7923" width="9.140625" style="46"/>
    <col min="7924" max="7924" width="5" style="46" customWidth="1"/>
    <col min="7925" max="7925" width="70.85546875" style="46" customWidth="1"/>
    <col min="7926" max="7926" width="5.140625" style="46" customWidth="1"/>
    <col min="7927" max="7927" width="4" style="46" customWidth="1"/>
    <col min="7928" max="7928" width="4.42578125" style="46" customWidth="1"/>
    <col min="7929" max="7929" width="3.85546875" style="46" customWidth="1"/>
    <col min="7930" max="7930" width="5.140625" style="46" customWidth="1"/>
    <col min="7931" max="7931" width="4.28515625" style="46" customWidth="1"/>
    <col min="7932" max="7932" width="5.42578125" style="46" customWidth="1"/>
    <col min="7933" max="7933" width="5" style="46" customWidth="1"/>
    <col min="7934" max="7934" width="17.28515625" style="46" customWidth="1"/>
    <col min="7935" max="7946" width="0" style="46" hidden="1" customWidth="1"/>
    <col min="7947" max="8179" width="9.140625" style="46"/>
    <col min="8180" max="8180" width="5" style="46" customWidth="1"/>
    <col min="8181" max="8181" width="70.85546875" style="46" customWidth="1"/>
    <col min="8182" max="8182" width="5.140625" style="46" customWidth="1"/>
    <col min="8183" max="8183" width="4" style="46" customWidth="1"/>
    <col min="8184" max="8184" width="4.42578125" style="46" customWidth="1"/>
    <col min="8185" max="8185" width="3.85546875" style="46" customWidth="1"/>
    <col min="8186" max="8186" width="5.140625" style="46" customWidth="1"/>
    <col min="8187" max="8187" width="4.28515625" style="46" customWidth="1"/>
    <col min="8188" max="8188" width="5.42578125" style="46" customWidth="1"/>
    <col min="8189" max="8189" width="5" style="46" customWidth="1"/>
    <col min="8190" max="8190" width="17.28515625" style="46" customWidth="1"/>
    <col min="8191" max="8202" width="0" style="46" hidden="1" customWidth="1"/>
    <col min="8203" max="8435" width="9.140625" style="46"/>
    <col min="8436" max="8436" width="5" style="46" customWidth="1"/>
    <col min="8437" max="8437" width="70.85546875" style="46" customWidth="1"/>
    <col min="8438" max="8438" width="5.140625" style="46" customWidth="1"/>
    <col min="8439" max="8439" width="4" style="46" customWidth="1"/>
    <col min="8440" max="8440" width="4.42578125" style="46" customWidth="1"/>
    <col min="8441" max="8441" width="3.85546875" style="46" customWidth="1"/>
    <col min="8442" max="8442" width="5.140625" style="46" customWidth="1"/>
    <col min="8443" max="8443" width="4.28515625" style="46" customWidth="1"/>
    <col min="8444" max="8444" width="5.42578125" style="46" customWidth="1"/>
    <col min="8445" max="8445" width="5" style="46" customWidth="1"/>
    <col min="8446" max="8446" width="17.28515625" style="46" customWidth="1"/>
    <col min="8447" max="8458" width="0" style="46" hidden="1" customWidth="1"/>
    <col min="8459" max="8691" width="9.140625" style="46"/>
    <col min="8692" max="8692" width="5" style="46" customWidth="1"/>
    <col min="8693" max="8693" width="70.85546875" style="46" customWidth="1"/>
    <col min="8694" max="8694" width="5.140625" style="46" customWidth="1"/>
    <col min="8695" max="8695" width="4" style="46" customWidth="1"/>
    <col min="8696" max="8696" width="4.42578125" style="46" customWidth="1"/>
    <col min="8697" max="8697" width="3.85546875" style="46" customWidth="1"/>
    <col min="8698" max="8698" width="5.140625" style="46" customWidth="1"/>
    <col min="8699" max="8699" width="4.28515625" style="46" customWidth="1"/>
    <col min="8700" max="8700" width="5.42578125" style="46" customWidth="1"/>
    <col min="8701" max="8701" width="5" style="46" customWidth="1"/>
    <col min="8702" max="8702" width="17.28515625" style="46" customWidth="1"/>
    <col min="8703" max="8714" width="0" style="46" hidden="1" customWidth="1"/>
    <col min="8715" max="8947" width="9.140625" style="46"/>
    <col min="8948" max="8948" width="5" style="46" customWidth="1"/>
    <col min="8949" max="8949" width="70.85546875" style="46" customWidth="1"/>
    <col min="8950" max="8950" width="5.140625" style="46" customWidth="1"/>
    <col min="8951" max="8951" width="4" style="46" customWidth="1"/>
    <col min="8952" max="8952" width="4.42578125" style="46" customWidth="1"/>
    <col min="8953" max="8953" width="3.85546875" style="46" customWidth="1"/>
    <col min="8954" max="8954" width="5.140625" style="46" customWidth="1"/>
    <col min="8955" max="8955" width="4.28515625" style="46" customWidth="1"/>
    <col min="8956" max="8956" width="5.42578125" style="46" customWidth="1"/>
    <col min="8957" max="8957" width="5" style="46" customWidth="1"/>
    <col min="8958" max="8958" width="17.28515625" style="46" customWidth="1"/>
    <col min="8959" max="8970" width="0" style="46" hidden="1" customWidth="1"/>
    <col min="8971" max="9203" width="9.140625" style="46"/>
    <col min="9204" max="9204" width="5" style="46" customWidth="1"/>
    <col min="9205" max="9205" width="70.85546875" style="46" customWidth="1"/>
    <col min="9206" max="9206" width="5.140625" style="46" customWidth="1"/>
    <col min="9207" max="9207" width="4" style="46" customWidth="1"/>
    <col min="9208" max="9208" width="4.42578125" style="46" customWidth="1"/>
    <col min="9209" max="9209" width="3.85546875" style="46" customWidth="1"/>
    <col min="9210" max="9210" width="5.140625" style="46" customWidth="1"/>
    <col min="9211" max="9211" width="4.28515625" style="46" customWidth="1"/>
    <col min="9212" max="9212" width="5.42578125" style="46" customWidth="1"/>
    <col min="9213" max="9213" width="5" style="46" customWidth="1"/>
    <col min="9214" max="9214" width="17.28515625" style="46" customWidth="1"/>
    <col min="9215" max="9226" width="0" style="46" hidden="1" customWidth="1"/>
    <col min="9227" max="9459" width="9.140625" style="46"/>
    <col min="9460" max="9460" width="5" style="46" customWidth="1"/>
    <col min="9461" max="9461" width="70.85546875" style="46" customWidth="1"/>
    <col min="9462" max="9462" width="5.140625" style="46" customWidth="1"/>
    <col min="9463" max="9463" width="4" style="46" customWidth="1"/>
    <col min="9464" max="9464" width="4.42578125" style="46" customWidth="1"/>
    <col min="9465" max="9465" width="3.85546875" style="46" customWidth="1"/>
    <col min="9466" max="9466" width="5.140625" style="46" customWidth="1"/>
    <col min="9467" max="9467" width="4.28515625" style="46" customWidth="1"/>
    <col min="9468" max="9468" width="5.42578125" style="46" customWidth="1"/>
    <col min="9469" max="9469" width="5" style="46" customWidth="1"/>
    <col min="9470" max="9470" width="17.28515625" style="46" customWidth="1"/>
    <col min="9471" max="9482" width="0" style="46" hidden="1" customWidth="1"/>
    <col min="9483" max="9715" width="9.140625" style="46"/>
    <col min="9716" max="9716" width="5" style="46" customWidth="1"/>
    <col min="9717" max="9717" width="70.85546875" style="46" customWidth="1"/>
    <col min="9718" max="9718" width="5.140625" style="46" customWidth="1"/>
    <col min="9719" max="9719" width="4" style="46" customWidth="1"/>
    <col min="9720" max="9720" width="4.42578125" style="46" customWidth="1"/>
    <col min="9721" max="9721" width="3.85546875" style="46" customWidth="1"/>
    <col min="9722" max="9722" width="5.140625" style="46" customWidth="1"/>
    <col min="9723" max="9723" width="4.28515625" style="46" customWidth="1"/>
    <col min="9724" max="9724" width="5.42578125" style="46" customWidth="1"/>
    <col min="9725" max="9725" width="5" style="46" customWidth="1"/>
    <col min="9726" max="9726" width="17.28515625" style="46" customWidth="1"/>
    <col min="9727" max="9738" width="0" style="46" hidden="1" customWidth="1"/>
    <col min="9739" max="9971" width="9.140625" style="46"/>
    <col min="9972" max="9972" width="5" style="46" customWidth="1"/>
    <col min="9973" max="9973" width="70.85546875" style="46" customWidth="1"/>
    <col min="9974" max="9974" width="5.140625" style="46" customWidth="1"/>
    <col min="9975" max="9975" width="4" style="46" customWidth="1"/>
    <col min="9976" max="9976" width="4.42578125" style="46" customWidth="1"/>
    <col min="9977" max="9977" width="3.85546875" style="46" customWidth="1"/>
    <col min="9978" max="9978" width="5.140625" style="46" customWidth="1"/>
    <col min="9979" max="9979" width="4.28515625" style="46" customWidth="1"/>
    <col min="9980" max="9980" width="5.42578125" style="46" customWidth="1"/>
    <col min="9981" max="9981" width="5" style="46" customWidth="1"/>
    <col min="9982" max="9982" width="17.28515625" style="46" customWidth="1"/>
    <col min="9983" max="9994" width="0" style="46" hidden="1" customWidth="1"/>
    <col min="9995" max="10227" width="9.140625" style="46"/>
    <col min="10228" max="10228" width="5" style="46" customWidth="1"/>
    <col min="10229" max="10229" width="70.85546875" style="46" customWidth="1"/>
    <col min="10230" max="10230" width="5.140625" style="46" customWidth="1"/>
    <col min="10231" max="10231" width="4" style="46" customWidth="1"/>
    <col min="10232" max="10232" width="4.42578125" style="46" customWidth="1"/>
    <col min="10233" max="10233" width="3.85546875" style="46" customWidth="1"/>
    <col min="10234" max="10234" width="5.140625" style="46" customWidth="1"/>
    <col min="10235" max="10235" width="4.28515625" style="46" customWidth="1"/>
    <col min="10236" max="10236" width="5.42578125" style="46" customWidth="1"/>
    <col min="10237" max="10237" width="5" style="46" customWidth="1"/>
    <col min="10238" max="10238" width="17.28515625" style="46" customWidth="1"/>
    <col min="10239" max="10250" width="0" style="46" hidden="1" customWidth="1"/>
    <col min="10251" max="10483" width="9.140625" style="46"/>
    <col min="10484" max="10484" width="5" style="46" customWidth="1"/>
    <col min="10485" max="10485" width="70.85546875" style="46" customWidth="1"/>
    <col min="10486" max="10486" width="5.140625" style="46" customWidth="1"/>
    <col min="10487" max="10487" width="4" style="46" customWidth="1"/>
    <col min="10488" max="10488" width="4.42578125" style="46" customWidth="1"/>
    <col min="10489" max="10489" width="3.85546875" style="46" customWidth="1"/>
    <col min="10490" max="10490" width="5.140625" style="46" customWidth="1"/>
    <col min="10491" max="10491" width="4.28515625" style="46" customWidth="1"/>
    <col min="10492" max="10492" width="5.42578125" style="46" customWidth="1"/>
    <col min="10493" max="10493" width="5" style="46" customWidth="1"/>
    <col min="10494" max="10494" width="17.28515625" style="46" customWidth="1"/>
    <col min="10495" max="10506" width="0" style="46" hidden="1" customWidth="1"/>
    <col min="10507" max="10739" width="9.140625" style="46"/>
    <col min="10740" max="10740" width="5" style="46" customWidth="1"/>
    <col min="10741" max="10741" width="70.85546875" style="46" customWidth="1"/>
    <col min="10742" max="10742" width="5.140625" style="46" customWidth="1"/>
    <col min="10743" max="10743" width="4" style="46" customWidth="1"/>
    <col min="10744" max="10744" width="4.42578125" style="46" customWidth="1"/>
    <col min="10745" max="10745" width="3.85546875" style="46" customWidth="1"/>
    <col min="10746" max="10746" width="5.140625" style="46" customWidth="1"/>
    <col min="10747" max="10747" width="4.28515625" style="46" customWidth="1"/>
    <col min="10748" max="10748" width="5.42578125" style="46" customWidth="1"/>
    <col min="10749" max="10749" width="5" style="46" customWidth="1"/>
    <col min="10750" max="10750" width="17.28515625" style="46" customWidth="1"/>
    <col min="10751" max="10762" width="0" style="46" hidden="1" customWidth="1"/>
    <col min="10763" max="10995" width="9.140625" style="46"/>
    <col min="10996" max="10996" width="5" style="46" customWidth="1"/>
    <col min="10997" max="10997" width="70.85546875" style="46" customWidth="1"/>
    <col min="10998" max="10998" width="5.140625" style="46" customWidth="1"/>
    <col min="10999" max="10999" width="4" style="46" customWidth="1"/>
    <col min="11000" max="11000" width="4.42578125" style="46" customWidth="1"/>
    <col min="11001" max="11001" width="3.85546875" style="46" customWidth="1"/>
    <col min="11002" max="11002" width="5.140625" style="46" customWidth="1"/>
    <col min="11003" max="11003" width="4.28515625" style="46" customWidth="1"/>
    <col min="11004" max="11004" width="5.42578125" style="46" customWidth="1"/>
    <col min="11005" max="11005" width="5" style="46" customWidth="1"/>
    <col min="11006" max="11006" width="17.28515625" style="46" customWidth="1"/>
    <col min="11007" max="11018" width="0" style="46" hidden="1" customWidth="1"/>
    <col min="11019" max="11251" width="9.140625" style="46"/>
    <col min="11252" max="11252" width="5" style="46" customWidth="1"/>
    <col min="11253" max="11253" width="70.85546875" style="46" customWidth="1"/>
    <col min="11254" max="11254" width="5.140625" style="46" customWidth="1"/>
    <col min="11255" max="11255" width="4" style="46" customWidth="1"/>
    <col min="11256" max="11256" width="4.42578125" style="46" customWidth="1"/>
    <col min="11257" max="11257" width="3.85546875" style="46" customWidth="1"/>
    <col min="11258" max="11258" width="5.140625" style="46" customWidth="1"/>
    <col min="11259" max="11259" width="4.28515625" style="46" customWidth="1"/>
    <col min="11260" max="11260" width="5.42578125" style="46" customWidth="1"/>
    <col min="11261" max="11261" width="5" style="46" customWidth="1"/>
    <col min="11262" max="11262" width="17.28515625" style="46" customWidth="1"/>
    <col min="11263" max="11274" width="0" style="46" hidden="1" customWidth="1"/>
    <col min="11275" max="11507" width="9.140625" style="46"/>
    <col min="11508" max="11508" width="5" style="46" customWidth="1"/>
    <col min="11509" max="11509" width="70.85546875" style="46" customWidth="1"/>
    <col min="11510" max="11510" width="5.140625" style="46" customWidth="1"/>
    <col min="11511" max="11511" width="4" style="46" customWidth="1"/>
    <col min="11512" max="11512" width="4.42578125" style="46" customWidth="1"/>
    <col min="11513" max="11513" width="3.85546875" style="46" customWidth="1"/>
    <col min="11514" max="11514" width="5.140625" style="46" customWidth="1"/>
    <col min="11515" max="11515" width="4.28515625" style="46" customWidth="1"/>
    <col min="11516" max="11516" width="5.42578125" style="46" customWidth="1"/>
    <col min="11517" max="11517" width="5" style="46" customWidth="1"/>
    <col min="11518" max="11518" width="17.28515625" style="46" customWidth="1"/>
    <col min="11519" max="11530" width="0" style="46" hidden="1" customWidth="1"/>
    <col min="11531" max="11763" width="9.140625" style="46"/>
    <col min="11764" max="11764" width="5" style="46" customWidth="1"/>
    <col min="11765" max="11765" width="70.85546875" style="46" customWidth="1"/>
    <col min="11766" max="11766" width="5.140625" style="46" customWidth="1"/>
    <col min="11767" max="11767" width="4" style="46" customWidth="1"/>
    <col min="11768" max="11768" width="4.42578125" style="46" customWidth="1"/>
    <col min="11769" max="11769" width="3.85546875" style="46" customWidth="1"/>
    <col min="11770" max="11770" width="5.140625" style="46" customWidth="1"/>
    <col min="11771" max="11771" width="4.28515625" style="46" customWidth="1"/>
    <col min="11772" max="11772" width="5.42578125" style="46" customWidth="1"/>
    <col min="11773" max="11773" width="5" style="46" customWidth="1"/>
    <col min="11774" max="11774" width="17.28515625" style="46" customWidth="1"/>
    <col min="11775" max="11786" width="0" style="46" hidden="1" customWidth="1"/>
    <col min="11787" max="12019" width="9.140625" style="46"/>
    <col min="12020" max="12020" width="5" style="46" customWidth="1"/>
    <col min="12021" max="12021" width="70.85546875" style="46" customWidth="1"/>
    <col min="12022" max="12022" width="5.140625" style="46" customWidth="1"/>
    <col min="12023" max="12023" width="4" style="46" customWidth="1"/>
    <col min="12024" max="12024" width="4.42578125" style="46" customWidth="1"/>
    <col min="12025" max="12025" width="3.85546875" style="46" customWidth="1"/>
    <col min="12026" max="12026" width="5.140625" style="46" customWidth="1"/>
    <col min="12027" max="12027" width="4.28515625" style="46" customWidth="1"/>
    <col min="12028" max="12028" width="5.42578125" style="46" customWidth="1"/>
    <col min="12029" max="12029" width="5" style="46" customWidth="1"/>
    <col min="12030" max="12030" width="17.28515625" style="46" customWidth="1"/>
    <col min="12031" max="12042" width="0" style="46" hidden="1" customWidth="1"/>
    <col min="12043" max="12275" width="9.140625" style="46"/>
    <col min="12276" max="12276" width="5" style="46" customWidth="1"/>
    <col min="12277" max="12277" width="70.85546875" style="46" customWidth="1"/>
    <col min="12278" max="12278" width="5.140625" style="46" customWidth="1"/>
    <col min="12279" max="12279" width="4" style="46" customWidth="1"/>
    <col min="12280" max="12280" width="4.42578125" style="46" customWidth="1"/>
    <col min="12281" max="12281" width="3.85546875" style="46" customWidth="1"/>
    <col min="12282" max="12282" width="5.140625" style="46" customWidth="1"/>
    <col min="12283" max="12283" width="4.28515625" style="46" customWidth="1"/>
    <col min="12284" max="12284" width="5.42578125" style="46" customWidth="1"/>
    <col min="12285" max="12285" width="5" style="46" customWidth="1"/>
    <col min="12286" max="12286" width="17.28515625" style="46" customWidth="1"/>
    <col min="12287" max="12298" width="0" style="46" hidden="1" customWidth="1"/>
    <col min="12299" max="12531" width="9.140625" style="46"/>
    <col min="12532" max="12532" width="5" style="46" customWidth="1"/>
    <col min="12533" max="12533" width="70.85546875" style="46" customWidth="1"/>
    <col min="12534" max="12534" width="5.140625" style="46" customWidth="1"/>
    <col min="12535" max="12535" width="4" style="46" customWidth="1"/>
    <col min="12536" max="12536" width="4.42578125" style="46" customWidth="1"/>
    <col min="12537" max="12537" width="3.85546875" style="46" customWidth="1"/>
    <col min="12538" max="12538" width="5.140625" style="46" customWidth="1"/>
    <col min="12539" max="12539" width="4.28515625" style="46" customWidth="1"/>
    <col min="12540" max="12540" width="5.42578125" style="46" customWidth="1"/>
    <col min="12541" max="12541" width="5" style="46" customWidth="1"/>
    <col min="12542" max="12542" width="17.28515625" style="46" customWidth="1"/>
    <col min="12543" max="12554" width="0" style="46" hidden="1" customWidth="1"/>
    <col min="12555" max="12787" width="9.140625" style="46"/>
    <col min="12788" max="12788" width="5" style="46" customWidth="1"/>
    <col min="12789" max="12789" width="70.85546875" style="46" customWidth="1"/>
    <col min="12790" max="12790" width="5.140625" style="46" customWidth="1"/>
    <col min="12791" max="12791" width="4" style="46" customWidth="1"/>
    <col min="12792" max="12792" width="4.42578125" style="46" customWidth="1"/>
    <col min="12793" max="12793" width="3.85546875" style="46" customWidth="1"/>
    <col min="12794" max="12794" width="5.140625" style="46" customWidth="1"/>
    <col min="12795" max="12795" width="4.28515625" style="46" customWidth="1"/>
    <col min="12796" max="12796" width="5.42578125" style="46" customWidth="1"/>
    <col min="12797" max="12797" width="5" style="46" customWidth="1"/>
    <col min="12798" max="12798" width="17.28515625" style="46" customWidth="1"/>
    <col min="12799" max="12810" width="0" style="46" hidden="1" customWidth="1"/>
    <col min="12811" max="13043" width="9.140625" style="46"/>
    <col min="13044" max="13044" width="5" style="46" customWidth="1"/>
    <col min="13045" max="13045" width="70.85546875" style="46" customWidth="1"/>
    <col min="13046" max="13046" width="5.140625" style="46" customWidth="1"/>
    <col min="13047" max="13047" width="4" style="46" customWidth="1"/>
    <col min="13048" max="13048" width="4.42578125" style="46" customWidth="1"/>
    <col min="13049" max="13049" width="3.85546875" style="46" customWidth="1"/>
    <col min="13050" max="13050" width="5.140625" style="46" customWidth="1"/>
    <col min="13051" max="13051" width="4.28515625" style="46" customWidth="1"/>
    <col min="13052" max="13052" width="5.42578125" style="46" customWidth="1"/>
    <col min="13053" max="13053" width="5" style="46" customWidth="1"/>
    <col min="13054" max="13054" width="17.28515625" style="46" customWidth="1"/>
    <col min="13055" max="13066" width="0" style="46" hidden="1" customWidth="1"/>
    <col min="13067" max="13299" width="9.140625" style="46"/>
    <col min="13300" max="13300" width="5" style="46" customWidth="1"/>
    <col min="13301" max="13301" width="70.85546875" style="46" customWidth="1"/>
    <col min="13302" max="13302" width="5.140625" style="46" customWidth="1"/>
    <col min="13303" max="13303" width="4" style="46" customWidth="1"/>
    <col min="13304" max="13304" width="4.42578125" style="46" customWidth="1"/>
    <col min="13305" max="13305" width="3.85546875" style="46" customWidth="1"/>
    <col min="13306" max="13306" width="5.140625" style="46" customWidth="1"/>
    <col min="13307" max="13307" width="4.28515625" style="46" customWidth="1"/>
    <col min="13308" max="13308" width="5.42578125" style="46" customWidth="1"/>
    <col min="13309" max="13309" width="5" style="46" customWidth="1"/>
    <col min="13310" max="13310" width="17.28515625" style="46" customWidth="1"/>
    <col min="13311" max="13322" width="0" style="46" hidden="1" customWidth="1"/>
    <col min="13323" max="13555" width="9.140625" style="46"/>
    <col min="13556" max="13556" width="5" style="46" customWidth="1"/>
    <col min="13557" max="13557" width="70.85546875" style="46" customWidth="1"/>
    <col min="13558" max="13558" width="5.140625" style="46" customWidth="1"/>
    <col min="13559" max="13559" width="4" style="46" customWidth="1"/>
    <col min="13560" max="13560" width="4.42578125" style="46" customWidth="1"/>
    <col min="13561" max="13561" width="3.85546875" style="46" customWidth="1"/>
    <col min="13562" max="13562" width="5.140625" style="46" customWidth="1"/>
    <col min="13563" max="13563" width="4.28515625" style="46" customWidth="1"/>
    <col min="13564" max="13564" width="5.42578125" style="46" customWidth="1"/>
    <col min="13565" max="13565" width="5" style="46" customWidth="1"/>
    <col min="13566" max="13566" width="17.28515625" style="46" customWidth="1"/>
    <col min="13567" max="13578" width="0" style="46" hidden="1" customWidth="1"/>
    <col min="13579" max="13811" width="9.140625" style="46"/>
    <col min="13812" max="13812" width="5" style="46" customWidth="1"/>
    <col min="13813" max="13813" width="70.85546875" style="46" customWidth="1"/>
    <col min="13814" max="13814" width="5.140625" style="46" customWidth="1"/>
    <col min="13815" max="13815" width="4" style="46" customWidth="1"/>
    <col min="13816" max="13816" width="4.42578125" style="46" customWidth="1"/>
    <col min="13817" max="13817" width="3.85546875" style="46" customWidth="1"/>
    <col min="13818" max="13818" width="5.140625" style="46" customWidth="1"/>
    <col min="13819" max="13819" width="4.28515625" style="46" customWidth="1"/>
    <col min="13820" max="13820" width="5.42578125" style="46" customWidth="1"/>
    <col min="13821" max="13821" width="5" style="46" customWidth="1"/>
    <col min="13822" max="13822" width="17.28515625" style="46" customWidth="1"/>
    <col min="13823" max="13834" width="0" style="46" hidden="1" customWidth="1"/>
    <col min="13835" max="14067" width="9.140625" style="46"/>
    <col min="14068" max="14068" width="5" style="46" customWidth="1"/>
    <col min="14069" max="14069" width="70.85546875" style="46" customWidth="1"/>
    <col min="14070" max="14070" width="5.140625" style="46" customWidth="1"/>
    <col min="14071" max="14071" width="4" style="46" customWidth="1"/>
    <col min="14072" max="14072" width="4.42578125" style="46" customWidth="1"/>
    <col min="14073" max="14073" width="3.85546875" style="46" customWidth="1"/>
    <col min="14074" max="14074" width="5.140625" style="46" customWidth="1"/>
    <col min="14075" max="14075" width="4.28515625" style="46" customWidth="1"/>
    <col min="14076" max="14076" width="5.42578125" style="46" customWidth="1"/>
    <col min="14077" max="14077" width="5" style="46" customWidth="1"/>
    <col min="14078" max="14078" width="17.28515625" style="46" customWidth="1"/>
    <col min="14079" max="14090" width="0" style="46" hidden="1" customWidth="1"/>
    <col min="14091" max="14323" width="9.140625" style="46"/>
    <col min="14324" max="14324" width="5" style="46" customWidth="1"/>
    <col min="14325" max="14325" width="70.85546875" style="46" customWidth="1"/>
    <col min="14326" max="14326" width="5.140625" style="46" customWidth="1"/>
    <col min="14327" max="14327" width="4" style="46" customWidth="1"/>
    <col min="14328" max="14328" width="4.42578125" style="46" customWidth="1"/>
    <col min="14329" max="14329" width="3.85546875" style="46" customWidth="1"/>
    <col min="14330" max="14330" width="5.140625" style="46" customWidth="1"/>
    <col min="14331" max="14331" width="4.28515625" style="46" customWidth="1"/>
    <col min="14332" max="14332" width="5.42578125" style="46" customWidth="1"/>
    <col min="14333" max="14333" width="5" style="46" customWidth="1"/>
    <col min="14334" max="14334" width="17.28515625" style="46" customWidth="1"/>
    <col min="14335" max="14346" width="0" style="46" hidden="1" customWidth="1"/>
    <col min="14347" max="14579" width="9.140625" style="46"/>
    <col min="14580" max="14580" width="5" style="46" customWidth="1"/>
    <col min="14581" max="14581" width="70.85546875" style="46" customWidth="1"/>
    <col min="14582" max="14582" width="5.140625" style="46" customWidth="1"/>
    <col min="14583" max="14583" width="4" style="46" customWidth="1"/>
    <col min="14584" max="14584" width="4.42578125" style="46" customWidth="1"/>
    <col min="14585" max="14585" width="3.85546875" style="46" customWidth="1"/>
    <col min="14586" max="14586" width="5.140625" style="46" customWidth="1"/>
    <col min="14587" max="14587" width="4.28515625" style="46" customWidth="1"/>
    <col min="14588" max="14588" width="5.42578125" style="46" customWidth="1"/>
    <col min="14589" max="14589" width="5" style="46" customWidth="1"/>
    <col min="14590" max="14590" width="17.28515625" style="46" customWidth="1"/>
    <col min="14591" max="14602" width="0" style="46" hidden="1" customWidth="1"/>
    <col min="14603" max="14835" width="9.140625" style="46"/>
    <col min="14836" max="14836" width="5" style="46" customWidth="1"/>
    <col min="14837" max="14837" width="70.85546875" style="46" customWidth="1"/>
    <col min="14838" max="14838" width="5.140625" style="46" customWidth="1"/>
    <col min="14839" max="14839" width="4" style="46" customWidth="1"/>
    <col min="14840" max="14840" width="4.42578125" style="46" customWidth="1"/>
    <col min="14841" max="14841" width="3.85546875" style="46" customWidth="1"/>
    <col min="14842" max="14842" width="5.140625" style="46" customWidth="1"/>
    <col min="14843" max="14843" width="4.28515625" style="46" customWidth="1"/>
    <col min="14844" max="14844" width="5.42578125" style="46" customWidth="1"/>
    <col min="14845" max="14845" width="5" style="46" customWidth="1"/>
    <col min="14846" max="14846" width="17.28515625" style="46" customWidth="1"/>
    <col min="14847" max="14858" width="0" style="46" hidden="1" customWidth="1"/>
    <col min="14859" max="15091" width="9.140625" style="46"/>
    <col min="15092" max="15092" width="5" style="46" customWidth="1"/>
    <col min="15093" max="15093" width="70.85546875" style="46" customWidth="1"/>
    <col min="15094" max="15094" width="5.140625" style="46" customWidth="1"/>
    <col min="15095" max="15095" width="4" style="46" customWidth="1"/>
    <col min="15096" max="15096" width="4.42578125" style="46" customWidth="1"/>
    <col min="15097" max="15097" width="3.85546875" style="46" customWidth="1"/>
    <col min="15098" max="15098" width="5.140625" style="46" customWidth="1"/>
    <col min="15099" max="15099" width="4.28515625" style="46" customWidth="1"/>
    <col min="15100" max="15100" width="5.42578125" style="46" customWidth="1"/>
    <col min="15101" max="15101" width="5" style="46" customWidth="1"/>
    <col min="15102" max="15102" width="17.28515625" style="46" customWidth="1"/>
    <col min="15103" max="15114" width="0" style="46" hidden="1" customWidth="1"/>
    <col min="15115" max="15347" width="9.140625" style="46"/>
    <col min="15348" max="15348" width="5" style="46" customWidth="1"/>
    <col min="15349" max="15349" width="70.85546875" style="46" customWidth="1"/>
    <col min="15350" max="15350" width="5.140625" style="46" customWidth="1"/>
    <col min="15351" max="15351" width="4" style="46" customWidth="1"/>
    <col min="15352" max="15352" width="4.42578125" style="46" customWidth="1"/>
    <col min="15353" max="15353" width="3.85546875" style="46" customWidth="1"/>
    <col min="15354" max="15354" width="5.140625" style="46" customWidth="1"/>
    <col min="15355" max="15355" width="4.28515625" style="46" customWidth="1"/>
    <col min="15356" max="15356" width="5.42578125" style="46" customWidth="1"/>
    <col min="15357" max="15357" width="5" style="46" customWidth="1"/>
    <col min="15358" max="15358" width="17.28515625" style="46" customWidth="1"/>
    <col min="15359" max="15370" width="0" style="46" hidden="1" customWidth="1"/>
    <col min="15371" max="15603" width="9.140625" style="46"/>
    <col min="15604" max="15604" width="5" style="46" customWidth="1"/>
    <col min="15605" max="15605" width="70.85546875" style="46" customWidth="1"/>
    <col min="15606" max="15606" width="5.140625" style="46" customWidth="1"/>
    <col min="15607" max="15607" width="4" style="46" customWidth="1"/>
    <col min="15608" max="15608" width="4.42578125" style="46" customWidth="1"/>
    <col min="15609" max="15609" width="3.85546875" style="46" customWidth="1"/>
    <col min="15610" max="15610" width="5.140625" style="46" customWidth="1"/>
    <col min="15611" max="15611" width="4.28515625" style="46" customWidth="1"/>
    <col min="15612" max="15612" width="5.42578125" style="46" customWidth="1"/>
    <col min="15613" max="15613" width="5" style="46" customWidth="1"/>
    <col min="15614" max="15614" width="17.28515625" style="46" customWidth="1"/>
    <col min="15615" max="15626" width="0" style="46" hidden="1" customWidth="1"/>
    <col min="15627" max="15859" width="9.140625" style="46"/>
    <col min="15860" max="15860" width="5" style="46" customWidth="1"/>
    <col min="15861" max="15861" width="70.85546875" style="46" customWidth="1"/>
    <col min="15862" max="15862" width="5.140625" style="46" customWidth="1"/>
    <col min="15863" max="15863" width="4" style="46" customWidth="1"/>
    <col min="15864" max="15864" width="4.42578125" style="46" customWidth="1"/>
    <col min="15865" max="15865" width="3.85546875" style="46" customWidth="1"/>
    <col min="15866" max="15866" width="5.140625" style="46" customWidth="1"/>
    <col min="15867" max="15867" width="4.28515625" style="46" customWidth="1"/>
    <col min="15868" max="15868" width="5.42578125" style="46" customWidth="1"/>
    <col min="15869" max="15869" width="5" style="46" customWidth="1"/>
    <col min="15870" max="15870" width="17.28515625" style="46" customWidth="1"/>
    <col min="15871" max="15882" width="0" style="46" hidden="1" customWidth="1"/>
    <col min="15883" max="16115" width="9.140625" style="46"/>
    <col min="16116" max="16116" width="5" style="46" customWidth="1"/>
    <col min="16117" max="16117" width="70.85546875" style="46" customWidth="1"/>
    <col min="16118" max="16118" width="5.140625" style="46" customWidth="1"/>
    <col min="16119" max="16119" width="4" style="46" customWidth="1"/>
    <col min="16120" max="16120" width="4.42578125" style="46" customWidth="1"/>
    <col min="16121" max="16121" width="3.85546875" style="46" customWidth="1"/>
    <col min="16122" max="16122" width="5.140625" style="46" customWidth="1"/>
    <col min="16123" max="16123" width="4.28515625" style="46" customWidth="1"/>
    <col min="16124" max="16124" width="5.42578125" style="46" customWidth="1"/>
    <col min="16125" max="16125" width="5" style="46" customWidth="1"/>
    <col min="16126" max="16126" width="17.28515625" style="46" customWidth="1"/>
    <col min="16127" max="16138" width="0" style="46" hidden="1" customWidth="1"/>
    <col min="16139" max="16384" width="9.140625" style="46"/>
  </cols>
  <sheetData>
    <row r="1" spans="1:13" ht="69.75" hidden="1" customHeight="1" x14ac:dyDescent="0.3">
      <c r="A1" s="44"/>
      <c r="B1" s="44"/>
      <c r="C1" s="45"/>
      <c r="D1" s="45"/>
      <c r="E1" s="45"/>
      <c r="F1" s="45"/>
      <c r="G1" s="45"/>
      <c r="H1" s="45"/>
      <c r="I1" s="45"/>
      <c r="J1" s="45"/>
      <c r="K1" s="44"/>
    </row>
    <row r="2" spans="1:13" ht="20.100000000000001" customHeight="1" x14ac:dyDescent="0.3">
      <c r="A2" s="100"/>
      <c r="B2" s="100"/>
      <c r="C2" s="101"/>
      <c r="D2" s="101"/>
      <c r="E2" s="101"/>
      <c r="F2" s="101"/>
      <c r="G2" s="101"/>
      <c r="H2" s="101"/>
      <c r="I2" s="144" t="s">
        <v>212</v>
      </c>
      <c r="J2" s="144"/>
      <c r="K2" s="144"/>
      <c r="L2" s="144"/>
    </row>
    <row r="3" spans="1:13" ht="70.5" hidden="1" customHeight="1" x14ac:dyDescent="0.3">
      <c r="A3" s="100"/>
      <c r="B3" s="100"/>
      <c r="C3" s="101"/>
      <c r="D3" s="101"/>
      <c r="E3" s="101"/>
      <c r="F3" s="101"/>
      <c r="G3" s="101"/>
      <c r="H3" s="101"/>
      <c r="I3" s="144"/>
      <c r="J3" s="144"/>
      <c r="K3" s="144"/>
      <c r="L3" s="144"/>
    </row>
    <row r="4" spans="1:13" ht="26.25" hidden="1" customHeight="1" x14ac:dyDescent="0.3">
      <c r="A4" s="100"/>
      <c r="B4" s="100"/>
      <c r="C4" s="101"/>
      <c r="D4" s="101"/>
      <c r="E4" s="101"/>
      <c r="F4" s="101"/>
      <c r="G4" s="101"/>
      <c r="H4" s="101"/>
      <c r="I4" s="144"/>
      <c r="J4" s="144"/>
      <c r="K4" s="144"/>
      <c r="L4" s="144"/>
    </row>
    <row r="5" spans="1:13" ht="98.25" customHeight="1" x14ac:dyDescent="0.3">
      <c r="A5" s="100"/>
      <c r="B5" s="100"/>
      <c r="C5" s="101"/>
      <c r="D5" s="101"/>
      <c r="E5" s="101"/>
      <c r="F5" s="101"/>
      <c r="G5" s="101"/>
      <c r="H5" s="101"/>
      <c r="I5" s="144"/>
      <c r="J5" s="144"/>
      <c r="K5" s="144"/>
      <c r="L5" s="144"/>
    </row>
    <row r="6" spans="1:13" ht="20.25" customHeight="1" x14ac:dyDescent="0.3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1"/>
    </row>
    <row r="7" spans="1:13" x14ac:dyDescent="0.3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3" x14ac:dyDescent="0.3">
      <c r="A8" s="100"/>
      <c r="B8" s="119" t="s">
        <v>180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3" x14ac:dyDescent="0.3">
      <c r="A9" s="4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3">
      <c r="A10" s="44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9.5" thickBo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x14ac:dyDescent="0.3">
      <c r="A12" s="48"/>
      <c r="B12" s="120" t="s">
        <v>2</v>
      </c>
      <c r="C12" s="123" t="s">
        <v>1</v>
      </c>
      <c r="D12" s="124"/>
      <c r="E12" s="124"/>
      <c r="F12" s="124"/>
      <c r="G12" s="124"/>
      <c r="H12" s="124"/>
      <c r="I12" s="124"/>
      <c r="J12" s="125"/>
      <c r="K12" s="132" t="s">
        <v>137</v>
      </c>
      <c r="L12" s="135" t="s">
        <v>137</v>
      </c>
      <c r="M12" s="138" t="s">
        <v>137</v>
      </c>
    </row>
    <row r="13" spans="1:13" x14ac:dyDescent="0.3">
      <c r="A13" s="49"/>
      <c r="B13" s="121"/>
      <c r="C13" s="126"/>
      <c r="D13" s="127"/>
      <c r="E13" s="127"/>
      <c r="F13" s="127"/>
      <c r="G13" s="127"/>
      <c r="H13" s="127"/>
      <c r="I13" s="127"/>
      <c r="J13" s="128"/>
      <c r="K13" s="133"/>
      <c r="L13" s="136"/>
      <c r="M13" s="139"/>
    </row>
    <row r="14" spans="1:13" ht="1.5" customHeight="1" thickBot="1" x14ac:dyDescent="0.35">
      <c r="A14" s="49"/>
      <c r="B14" s="121"/>
      <c r="C14" s="126"/>
      <c r="D14" s="127"/>
      <c r="E14" s="127"/>
      <c r="F14" s="127"/>
      <c r="G14" s="127"/>
      <c r="H14" s="127"/>
      <c r="I14" s="127"/>
      <c r="J14" s="128"/>
      <c r="K14" s="133"/>
      <c r="L14" s="136"/>
      <c r="M14" s="50" t="s">
        <v>3</v>
      </c>
    </row>
    <row r="15" spans="1:13" ht="19.5" hidden="1" thickBot="1" x14ac:dyDescent="0.35">
      <c r="A15" s="49"/>
      <c r="B15" s="121"/>
      <c r="C15" s="126"/>
      <c r="D15" s="127"/>
      <c r="E15" s="127"/>
      <c r="F15" s="127"/>
      <c r="G15" s="127"/>
      <c r="H15" s="127"/>
      <c r="I15" s="127"/>
      <c r="J15" s="128"/>
      <c r="K15" s="133"/>
      <c r="L15" s="136"/>
      <c r="M15" s="50" t="s">
        <v>4</v>
      </c>
    </row>
    <row r="16" spans="1:13" ht="19.5" hidden="1" thickBot="1" x14ac:dyDescent="0.35">
      <c r="A16" s="49"/>
      <c r="B16" s="122"/>
      <c r="C16" s="129"/>
      <c r="D16" s="130"/>
      <c r="E16" s="130"/>
      <c r="F16" s="130"/>
      <c r="G16" s="130"/>
      <c r="H16" s="130"/>
      <c r="I16" s="130"/>
      <c r="J16" s="131"/>
      <c r="K16" s="134"/>
      <c r="L16" s="137"/>
      <c r="M16" s="50"/>
    </row>
    <row r="17" spans="1:13" x14ac:dyDescent="0.3">
      <c r="A17" s="51">
        <v>1</v>
      </c>
      <c r="B17" s="52">
        <v>2</v>
      </c>
      <c r="C17" s="140">
        <v>3</v>
      </c>
      <c r="D17" s="140"/>
      <c r="E17" s="140"/>
      <c r="F17" s="140"/>
      <c r="G17" s="140"/>
      <c r="H17" s="140"/>
      <c r="I17" s="140"/>
      <c r="J17" s="141"/>
      <c r="K17" s="53">
        <v>4</v>
      </c>
      <c r="L17" s="54">
        <v>5</v>
      </c>
      <c r="M17" s="55">
        <v>6</v>
      </c>
    </row>
    <row r="18" spans="1:13" ht="48" customHeight="1" x14ac:dyDescent="0.3">
      <c r="A18" s="50"/>
      <c r="B18" s="50"/>
      <c r="C18" s="142" t="s">
        <v>110</v>
      </c>
      <c r="D18" s="143" t="s">
        <v>111</v>
      </c>
      <c r="E18" s="143"/>
      <c r="F18" s="143"/>
      <c r="G18" s="143"/>
      <c r="H18" s="143"/>
      <c r="I18" s="143" t="s">
        <v>112</v>
      </c>
      <c r="J18" s="143"/>
      <c r="K18" s="56"/>
      <c r="L18" s="57"/>
      <c r="M18" s="58"/>
    </row>
    <row r="19" spans="1:13" ht="70.5" customHeight="1" x14ac:dyDescent="0.3">
      <c r="A19" s="59"/>
      <c r="B19" s="59"/>
      <c r="C19" s="142"/>
      <c r="D19" s="60" t="s">
        <v>113</v>
      </c>
      <c r="E19" s="60" t="s">
        <v>114</v>
      </c>
      <c r="F19" s="60" t="s">
        <v>115</v>
      </c>
      <c r="G19" s="60" t="s">
        <v>116</v>
      </c>
      <c r="H19" s="116" t="s">
        <v>117</v>
      </c>
      <c r="I19" s="116" t="s">
        <v>118</v>
      </c>
      <c r="J19" s="116" t="s">
        <v>119</v>
      </c>
      <c r="K19" s="62" t="s">
        <v>149</v>
      </c>
      <c r="L19" s="63" t="s">
        <v>154</v>
      </c>
      <c r="M19" s="55" t="s">
        <v>182</v>
      </c>
    </row>
    <row r="20" spans="1:13" x14ac:dyDescent="0.3">
      <c r="A20" s="64" t="s">
        <v>5</v>
      </c>
      <c r="B20" s="7" t="s">
        <v>6</v>
      </c>
      <c r="C20" s="3" t="s">
        <v>7</v>
      </c>
      <c r="D20" s="3">
        <v>1</v>
      </c>
      <c r="E20" s="3" t="s">
        <v>8</v>
      </c>
      <c r="F20" s="3" t="s">
        <v>8</v>
      </c>
      <c r="G20" s="3" t="s">
        <v>7</v>
      </c>
      <c r="H20" s="3" t="s">
        <v>8</v>
      </c>
      <c r="I20" s="3" t="s">
        <v>9</v>
      </c>
      <c r="J20" s="3" t="s">
        <v>7</v>
      </c>
      <c r="K20" s="66">
        <f>K22+K32+K34+K41+K52+K39+K50+K27+K47</f>
        <v>40729.4</v>
      </c>
      <c r="L20" s="66">
        <f t="shared" ref="L20:M20" si="0">L22+L32+L34+L41+L52+L39+L50+L27+L47</f>
        <v>39949.040000000001</v>
      </c>
      <c r="M20" s="66">
        <f t="shared" si="0"/>
        <v>35775</v>
      </c>
    </row>
    <row r="21" spans="1:13" x14ac:dyDescent="0.3">
      <c r="A21" s="64" t="s">
        <v>10</v>
      </c>
      <c r="B21" s="8" t="s">
        <v>11</v>
      </c>
      <c r="C21" s="3" t="s">
        <v>7</v>
      </c>
      <c r="D21" s="3" t="s">
        <v>12</v>
      </c>
      <c r="E21" s="3" t="s">
        <v>13</v>
      </c>
      <c r="F21" s="3" t="s">
        <v>8</v>
      </c>
      <c r="G21" s="3" t="s">
        <v>7</v>
      </c>
      <c r="H21" s="3" t="s">
        <v>8</v>
      </c>
      <c r="I21" s="3" t="s">
        <v>9</v>
      </c>
      <c r="J21" s="3" t="s">
        <v>7</v>
      </c>
      <c r="K21" s="66">
        <f t="shared" ref="K21:M21" si="1">K22</f>
        <v>22775</v>
      </c>
      <c r="L21" s="66">
        <f t="shared" si="1"/>
        <v>23517</v>
      </c>
      <c r="M21" s="66">
        <f t="shared" si="1"/>
        <v>24928</v>
      </c>
    </row>
    <row r="22" spans="1:13" ht="25.5" customHeight="1" x14ac:dyDescent="0.3">
      <c r="A22" s="64"/>
      <c r="B22" s="8" t="s">
        <v>14</v>
      </c>
      <c r="C22" s="3" t="s">
        <v>15</v>
      </c>
      <c r="D22" s="3" t="s">
        <v>12</v>
      </c>
      <c r="E22" s="3" t="s">
        <v>13</v>
      </c>
      <c r="F22" s="3" t="s">
        <v>16</v>
      </c>
      <c r="G22" s="3" t="s">
        <v>7</v>
      </c>
      <c r="H22" s="3" t="s">
        <v>13</v>
      </c>
      <c r="I22" s="3" t="s">
        <v>9</v>
      </c>
      <c r="J22" s="3" t="s">
        <v>17</v>
      </c>
      <c r="K22" s="66">
        <f>K23+K24+K25+K26</f>
        <v>22775</v>
      </c>
      <c r="L22" s="66">
        <f t="shared" ref="L22:M22" si="2">L23+L24+L25+L26</f>
        <v>23517</v>
      </c>
      <c r="M22" s="66">
        <f t="shared" si="2"/>
        <v>24928</v>
      </c>
    </row>
    <row r="23" spans="1:13" ht="72.75" customHeight="1" x14ac:dyDescent="0.3">
      <c r="A23" s="68" t="s">
        <v>18</v>
      </c>
      <c r="B23" s="9" t="s">
        <v>128</v>
      </c>
      <c r="C23" s="10" t="s">
        <v>15</v>
      </c>
      <c r="D23" s="10" t="s">
        <v>12</v>
      </c>
      <c r="E23" s="10" t="s">
        <v>13</v>
      </c>
      <c r="F23" s="10" t="s">
        <v>16</v>
      </c>
      <c r="G23" s="10" t="s">
        <v>19</v>
      </c>
      <c r="H23" s="10" t="s">
        <v>13</v>
      </c>
      <c r="I23" s="10" t="s">
        <v>9</v>
      </c>
      <c r="J23" s="10" t="s">
        <v>17</v>
      </c>
      <c r="K23" s="69">
        <f>21383+1000</f>
        <v>22383</v>
      </c>
      <c r="L23" s="70" t="s">
        <v>193</v>
      </c>
      <c r="M23" s="71">
        <v>24480</v>
      </c>
    </row>
    <row r="24" spans="1:13" ht="81.75" customHeight="1" x14ac:dyDescent="0.3">
      <c r="A24" s="68" t="s">
        <v>20</v>
      </c>
      <c r="B24" s="9" t="s">
        <v>21</v>
      </c>
      <c r="C24" s="10" t="s">
        <v>15</v>
      </c>
      <c r="D24" s="10" t="s">
        <v>12</v>
      </c>
      <c r="E24" s="10" t="s">
        <v>13</v>
      </c>
      <c r="F24" s="10" t="s">
        <v>16</v>
      </c>
      <c r="G24" s="10" t="s">
        <v>22</v>
      </c>
      <c r="H24" s="10" t="s">
        <v>13</v>
      </c>
      <c r="I24" s="10" t="s">
        <v>9</v>
      </c>
      <c r="J24" s="10" t="s">
        <v>17</v>
      </c>
      <c r="K24" s="69">
        <v>218</v>
      </c>
      <c r="L24" s="72" t="s">
        <v>194</v>
      </c>
      <c r="M24" s="71">
        <v>249</v>
      </c>
    </row>
    <row r="25" spans="1:13" ht="39.75" customHeight="1" x14ac:dyDescent="0.3">
      <c r="A25" s="68" t="s">
        <v>23</v>
      </c>
      <c r="B25" s="9" t="s">
        <v>24</v>
      </c>
      <c r="C25" s="10" t="s">
        <v>15</v>
      </c>
      <c r="D25" s="10" t="s">
        <v>12</v>
      </c>
      <c r="E25" s="10" t="s">
        <v>13</v>
      </c>
      <c r="F25" s="10" t="s">
        <v>16</v>
      </c>
      <c r="G25" s="10" t="s">
        <v>25</v>
      </c>
      <c r="H25" s="10" t="s">
        <v>13</v>
      </c>
      <c r="I25" s="10" t="s">
        <v>9</v>
      </c>
      <c r="J25" s="10" t="s">
        <v>17</v>
      </c>
      <c r="K25" s="69">
        <v>174</v>
      </c>
      <c r="L25" s="70" t="s">
        <v>195</v>
      </c>
      <c r="M25" s="71">
        <v>199</v>
      </c>
    </row>
    <row r="26" spans="1:13" ht="72" customHeight="1" x14ac:dyDescent="0.3">
      <c r="A26" s="68" t="s">
        <v>26</v>
      </c>
      <c r="B26" s="11" t="s">
        <v>27</v>
      </c>
      <c r="C26" s="10" t="s">
        <v>15</v>
      </c>
      <c r="D26" s="10" t="s">
        <v>12</v>
      </c>
      <c r="E26" s="10" t="s">
        <v>13</v>
      </c>
      <c r="F26" s="10" t="s">
        <v>16</v>
      </c>
      <c r="G26" s="10" t="s">
        <v>28</v>
      </c>
      <c r="H26" s="10" t="s">
        <v>13</v>
      </c>
      <c r="I26" s="10" t="s">
        <v>9</v>
      </c>
      <c r="J26" s="10" t="s">
        <v>17</v>
      </c>
      <c r="K26" s="69">
        <v>0</v>
      </c>
      <c r="L26" s="70" t="s">
        <v>156</v>
      </c>
      <c r="M26" s="71">
        <v>0</v>
      </c>
    </row>
    <row r="27" spans="1:13" ht="21.75" customHeight="1" x14ac:dyDescent="0.3">
      <c r="A27" s="67">
        <v>2</v>
      </c>
      <c r="B27" s="12" t="s">
        <v>29</v>
      </c>
      <c r="C27" s="3" t="s">
        <v>7</v>
      </c>
      <c r="D27" s="3" t="s">
        <v>12</v>
      </c>
      <c r="E27" s="3" t="s">
        <v>30</v>
      </c>
      <c r="F27" s="3" t="s">
        <v>16</v>
      </c>
      <c r="G27" s="3" t="s">
        <v>7</v>
      </c>
      <c r="H27" s="3" t="s">
        <v>13</v>
      </c>
      <c r="I27" s="3" t="s">
        <v>9</v>
      </c>
      <c r="J27" s="3" t="s">
        <v>17</v>
      </c>
      <c r="K27" s="66">
        <f>K28+K29+K30+K31</f>
        <v>6585.4</v>
      </c>
      <c r="L27" s="73">
        <f t="shared" ref="L27:M27" si="3">L28+L29+L30+L31</f>
        <v>5817.0400000000009</v>
      </c>
      <c r="M27" s="50">
        <f t="shared" si="3"/>
        <v>0</v>
      </c>
    </row>
    <row r="28" spans="1:13" ht="53.25" customHeight="1" x14ac:dyDescent="0.3">
      <c r="A28" s="74" t="s">
        <v>31</v>
      </c>
      <c r="B28" s="9" t="s">
        <v>32</v>
      </c>
      <c r="C28" s="10" t="s">
        <v>15</v>
      </c>
      <c r="D28" s="10" t="s">
        <v>12</v>
      </c>
      <c r="E28" s="10" t="s">
        <v>30</v>
      </c>
      <c r="F28" s="10" t="s">
        <v>16</v>
      </c>
      <c r="G28" s="10" t="s">
        <v>199</v>
      </c>
      <c r="H28" s="10" t="s">
        <v>13</v>
      </c>
      <c r="I28" s="10" t="s">
        <v>9</v>
      </c>
      <c r="J28" s="10" t="s">
        <v>17</v>
      </c>
      <c r="K28" s="69">
        <f>2568.35+820.15</f>
        <v>3388.5</v>
      </c>
      <c r="L28" s="70" t="s">
        <v>183</v>
      </c>
      <c r="M28" s="58">
        <v>0</v>
      </c>
    </row>
    <row r="29" spans="1:13" ht="72" customHeight="1" x14ac:dyDescent="0.3">
      <c r="A29" s="74" t="s">
        <v>35</v>
      </c>
      <c r="B29" s="9" t="s">
        <v>167</v>
      </c>
      <c r="C29" s="10" t="s">
        <v>15</v>
      </c>
      <c r="D29" s="10" t="s">
        <v>12</v>
      </c>
      <c r="E29" s="10" t="s">
        <v>30</v>
      </c>
      <c r="F29" s="10" t="s">
        <v>16</v>
      </c>
      <c r="G29" s="10" t="s">
        <v>200</v>
      </c>
      <c r="H29" s="10" t="s">
        <v>13</v>
      </c>
      <c r="I29" s="10" t="s">
        <v>9</v>
      </c>
      <c r="J29" s="10" t="s">
        <v>17</v>
      </c>
      <c r="K29" s="69">
        <f>14.39+3.21</f>
        <v>17.600000000000001</v>
      </c>
      <c r="L29" s="70" t="s">
        <v>184</v>
      </c>
      <c r="M29" s="58">
        <v>0</v>
      </c>
    </row>
    <row r="30" spans="1:13" ht="53.25" customHeight="1" x14ac:dyDescent="0.3">
      <c r="A30" s="74" t="s">
        <v>37</v>
      </c>
      <c r="B30" s="9" t="s">
        <v>168</v>
      </c>
      <c r="C30" s="10" t="s">
        <v>15</v>
      </c>
      <c r="D30" s="10" t="s">
        <v>12</v>
      </c>
      <c r="E30" s="10" t="s">
        <v>30</v>
      </c>
      <c r="F30" s="10" t="s">
        <v>16</v>
      </c>
      <c r="G30" s="10" t="s">
        <v>201</v>
      </c>
      <c r="H30" s="10" t="s">
        <v>13</v>
      </c>
      <c r="I30" s="10" t="s">
        <v>9</v>
      </c>
      <c r="J30" s="10" t="s">
        <v>17</v>
      </c>
      <c r="K30" s="69">
        <f>3476.16+181.64</f>
        <v>3657.7999999999997</v>
      </c>
      <c r="L30" s="70" t="s">
        <v>185</v>
      </c>
      <c r="M30" s="58">
        <v>0</v>
      </c>
    </row>
    <row r="31" spans="1:13" ht="53.25" customHeight="1" x14ac:dyDescent="0.3">
      <c r="A31" s="74" t="s">
        <v>39</v>
      </c>
      <c r="B31" s="9" t="s">
        <v>169</v>
      </c>
      <c r="C31" s="10" t="s">
        <v>15</v>
      </c>
      <c r="D31" s="10" t="s">
        <v>12</v>
      </c>
      <c r="E31" s="10" t="s">
        <v>30</v>
      </c>
      <c r="F31" s="10" t="s">
        <v>16</v>
      </c>
      <c r="G31" s="10" t="s">
        <v>202</v>
      </c>
      <c r="H31" s="10" t="s">
        <v>13</v>
      </c>
      <c r="I31" s="10" t="s">
        <v>9</v>
      </c>
      <c r="J31" s="10" t="s">
        <v>17</v>
      </c>
      <c r="K31" s="69">
        <f>-318.26+-160.24</f>
        <v>-478.5</v>
      </c>
      <c r="L31" s="70" t="s">
        <v>186</v>
      </c>
      <c r="M31" s="58">
        <v>0</v>
      </c>
    </row>
    <row r="32" spans="1:13" x14ac:dyDescent="0.3">
      <c r="A32" s="64">
        <v>3</v>
      </c>
      <c r="B32" s="8" t="s">
        <v>41</v>
      </c>
      <c r="C32" s="3" t="s">
        <v>7</v>
      </c>
      <c r="D32" s="3" t="s">
        <v>12</v>
      </c>
      <c r="E32" s="3" t="s">
        <v>42</v>
      </c>
      <c r="F32" s="3" t="s">
        <v>8</v>
      </c>
      <c r="G32" s="3" t="s">
        <v>7</v>
      </c>
      <c r="H32" s="3" t="s">
        <v>8</v>
      </c>
      <c r="I32" s="3" t="s">
        <v>9</v>
      </c>
      <c r="J32" s="3" t="s">
        <v>7</v>
      </c>
      <c r="K32" s="66">
        <f t="shared" ref="K32:M32" si="4">K33</f>
        <v>115</v>
      </c>
      <c r="L32" s="75" t="str">
        <f>L33</f>
        <v>125,00</v>
      </c>
      <c r="M32" s="66">
        <f t="shared" si="4"/>
        <v>145</v>
      </c>
    </row>
    <row r="33" spans="1:13" x14ac:dyDescent="0.3">
      <c r="A33" s="68" t="s">
        <v>43</v>
      </c>
      <c r="B33" s="13" t="s">
        <v>44</v>
      </c>
      <c r="C33" s="10" t="s">
        <v>15</v>
      </c>
      <c r="D33" s="10" t="s">
        <v>12</v>
      </c>
      <c r="E33" s="10" t="s">
        <v>42</v>
      </c>
      <c r="F33" s="10" t="s">
        <v>30</v>
      </c>
      <c r="G33" s="10" t="s">
        <v>19</v>
      </c>
      <c r="H33" s="10" t="s">
        <v>13</v>
      </c>
      <c r="I33" s="10" t="s">
        <v>9</v>
      </c>
      <c r="J33" s="10" t="s">
        <v>17</v>
      </c>
      <c r="K33" s="69">
        <v>115</v>
      </c>
      <c r="L33" s="70" t="s">
        <v>192</v>
      </c>
      <c r="M33" s="71">
        <v>145</v>
      </c>
    </row>
    <row r="34" spans="1:13" x14ac:dyDescent="0.3">
      <c r="A34" s="76">
        <v>4</v>
      </c>
      <c r="B34" s="8" t="s">
        <v>45</v>
      </c>
      <c r="C34" s="3" t="s">
        <v>7</v>
      </c>
      <c r="D34" s="3" t="s">
        <v>12</v>
      </c>
      <c r="E34" s="3" t="s">
        <v>46</v>
      </c>
      <c r="F34" s="3" t="s">
        <v>8</v>
      </c>
      <c r="G34" s="3" t="s">
        <v>7</v>
      </c>
      <c r="H34" s="3" t="s">
        <v>8</v>
      </c>
      <c r="I34" s="3" t="s">
        <v>9</v>
      </c>
      <c r="J34" s="3" t="s">
        <v>7</v>
      </c>
      <c r="K34" s="66">
        <f>K35+K36</f>
        <v>6938</v>
      </c>
      <c r="L34" s="77">
        <f t="shared" ref="L34:M34" si="5">L35+L36</f>
        <v>7038</v>
      </c>
      <c r="M34" s="66">
        <f t="shared" si="5"/>
        <v>7141</v>
      </c>
    </row>
    <row r="35" spans="1:13" x14ac:dyDescent="0.3">
      <c r="A35" s="68" t="s">
        <v>47</v>
      </c>
      <c r="B35" s="13" t="s">
        <v>48</v>
      </c>
      <c r="C35" s="10" t="s">
        <v>15</v>
      </c>
      <c r="D35" s="10" t="s">
        <v>12</v>
      </c>
      <c r="E35" s="10" t="s">
        <v>46</v>
      </c>
      <c r="F35" s="10" t="s">
        <v>13</v>
      </c>
      <c r="G35" s="10" t="s">
        <v>25</v>
      </c>
      <c r="H35" s="10" t="s">
        <v>49</v>
      </c>
      <c r="I35" s="10" t="s">
        <v>9</v>
      </c>
      <c r="J35" s="10" t="s">
        <v>17</v>
      </c>
      <c r="K35" s="69">
        <v>3092</v>
      </c>
      <c r="L35" s="70" t="s">
        <v>189</v>
      </c>
      <c r="M35" s="71">
        <v>3217</v>
      </c>
    </row>
    <row r="36" spans="1:13" x14ac:dyDescent="0.3">
      <c r="A36" s="68" t="s">
        <v>50</v>
      </c>
      <c r="B36" s="13" t="s">
        <v>51</v>
      </c>
      <c r="C36" s="10" t="s">
        <v>15</v>
      </c>
      <c r="D36" s="10" t="s">
        <v>12</v>
      </c>
      <c r="E36" s="10" t="s">
        <v>46</v>
      </c>
      <c r="F36" s="10" t="s">
        <v>46</v>
      </c>
      <c r="G36" s="10" t="s">
        <v>7</v>
      </c>
      <c r="H36" s="10" t="s">
        <v>8</v>
      </c>
      <c r="I36" s="10" t="s">
        <v>9</v>
      </c>
      <c r="J36" s="10" t="s">
        <v>7</v>
      </c>
      <c r="K36" s="69">
        <f>K37+K38</f>
        <v>3846</v>
      </c>
      <c r="L36" s="78">
        <f t="shared" ref="L36:M36" si="6">L37+L38</f>
        <v>3884</v>
      </c>
      <c r="M36" s="69">
        <f t="shared" si="6"/>
        <v>3924</v>
      </c>
    </row>
    <row r="37" spans="1:13" ht="42" customHeight="1" x14ac:dyDescent="0.3">
      <c r="A37" s="68" t="s">
        <v>152</v>
      </c>
      <c r="B37" s="5" t="s">
        <v>52</v>
      </c>
      <c r="C37" s="10" t="s">
        <v>15</v>
      </c>
      <c r="D37" s="10" t="s">
        <v>12</v>
      </c>
      <c r="E37" s="10" t="s">
        <v>46</v>
      </c>
      <c r="F37" s="10" t="s">
        <v>46</v>
      </c>
      <c r="G37" s="10" t="s">
        <v>53</v>
      </c>
      <c r="H37" s="10" t="s">
        <v>49</v>
      </c>
      <c r="I37" s="10" t="s">
        <v>9</v>
      </c>
      <c r="J37" s="10" t="s">
        <v>17</v>
      </c>
      <c r="K37" s="69">
        <v>1920</v>
      </c>
      <c r="L37" s="70" t="s">
        <v>187</v>
      </c>
      <c r="M37" s="71">
        <v>1959</v>
      </c>
    </row>
    <row r="38" spans="1:13" ht="39.75" customHeight="1" x14ac:dyDescent="0.3">
      <c r="A38" s="68" t="s">
        <v>153</v>
      </c>
      <c r="B38" s="14" t="s">
        <v>54</v>
      </c>
      <c r="C38" s="10" t="s">
        <v>15</v>
      </c>
      <c r="D38" s="10" t="s">
        <v>12</v>
      </c>
      <c r="E38" s="10" t="s">
        <v>46</v>
      </c>
      <c r="F38" s="10" t="s">
        <v>46</v>
      </c>
      <c r="G38" s="10" t="s">
        <v>55</v>
      </c>
      <c r="H38" s="10" t="s">
        <v>49</v>
      </c>
      <c r="I38" s="10" t="s">
        <v>9</v>
      </c>
      <c r="J38" s="10" t="s">
        <v>17</v>
      </c>
      <c r="K38" s="69">
        <v>1926</v>
      </c>
      <c r="L38" s="70" t="s">
        <v>188</v>
      </c>
      <c r="M38" s="71">
        <v>1965</v>
      </c>
    </row>
    <row r="39" spans="1:13" ht="18" customHeight="1" x14ac:dyDescent="0.3">
      <c r="A39" s="79">
        <v>5</v>
      </c>
      <c r="B39" s="15" t="s">
        <v>56</v>
      </c>
      <c r="C39" s="3" t="s">
        <v>7</v>
      </c>
      <c r="D39" s="3" t="s">
        <v>12</v>
      </c>
      <c r="E39" s="3" t="s">
        <v>57</v>
      </c>
      <c r="F39" s="3" t="s">
        <v>8</v>
      </c>
      <c r="G39" s="3" t="s">
        <v>7</v>
      </c>
      <c r="H39" s="3" t="s">
        <v>8</v>
      </c>
      <c r="I39" s="3" t="s">
        <v>9</v>
      </c>
      <c r="J39" s="3" t="s">
        <v>7</v>
      </c>
      <c r="K39" s="66">
        <f>K40</f>
        <v>157</v>
      </c>
      <c r="L39" s="66" t="str">
        <f t="shared" ref="L39:M39" si="7">L40</f>
        <v>160,00</v>
      </c>
      <c r="M39" s="66">
        <f t="shared" si="7"/>
        <v>162</v>
      </c>
    </row>
    <row r="40" spans="1:13" ht="63" customHeight="1" x14ac:dyDescent="0.3">
      <c r="A40" s="68" t="s">
        <v>60</v>
      </c>
      <c r="B40" s="43" t="s">
        <v>163</v>
      </c>
      <c r="C40" s="10" t="s">
        <v>127</v>
      </c>
      <c r="D40" s="10" t="s">
        <v>12</v>
      </c>
      <c r="E40" s="10" t="s">
        <v>57</v>
      </c>
      <c r="F40" s="10" t="s">
        <v>101</v>
      </c>
      <c r="G40" s="10" t="s">
        <v>161</v>
      </c>
      <c r="H40" s="10" t="s">
        <v>13</v>
      </c>
      <c r="I40" s="10" t="s">
        <v>9</v>
      </c>
      <c r="J40" s="10" t="s">
        <v>17</v>
      </c>
      <c r="K40" s="69">
        <v>157</v>
      </c>
      <c r="L40" s="70" t="s">
        <v>162</v>
      </c>
      <c r="M40" s="71">
        <v>162</v>
      </c>
    </row>
    <row r="41" spans="1:13" ht="33" customHeight="1" x14ac:dyDescent="0.3">
      <c r="A41" s="64" t="s">
        <v>157</v>
      </c>
      <c r="B41" s="16" t="s">
        <v>58</v>
      </c>
      <c r="C41" s="3" t="s">
        <v>7</v>
      </c>
      <c r="D41" s="3" t="s">
        <v>12</v>
      </c>
      <c r="E41" s="3" t="s">
        <v>59</v>
      </c>
      <c r="F41" s="3" t="s">
        <v>8</v>
      </c>
      <c r="G41" s="3" t="s">
        <v>7</v>
      </c>
      <c r="H41" s="3" t="s">
        <v>8</v>
      </c>
      <c r="I41" s="3" t="s">
        <v>9</v>
      </c>
      <c r="J41" s="3" t="s">
        <v>7</v>
      </c>
      <c r="K41" s="66">
        <f>K43+K44+K45+K46</f>
        <v>2834</v>
      </c>
      <c r="L41" s="77">
        <f t="shared" ref="L41:M41" si="8">L43+L44+L45+L46</f>
        <v>2927</v>
      </c>
      <c r="M41" s="66">
        <f t="shared" si="8"/>
        <v>3024</v>
      </c>
    </row>
    <row r="42" spans="1:13" ht="1.5" hidden="1" customHeight="1" x14ac:dyDescent="0.3">
      <c r="A42" s="80" t="s">
        <v>60</v>
      </c>
      <c r="B42" s="17" t="s">
        <v>61</v>
      </c>
      <c r="C42" s="18" t="s">
        <v>7</v>
      </c>
      <c r="D42" s="18">
        <v>1</v>
      </c>
      <c r="E42" s="18">
        <v>11</v>
      </c>
      <c r="F42" s="18" t="s">
        <v>42</v>
      </c>
      <c r="G42" s="18" t="s">
        <v>7</v>
      </c>
      <c r="H42" s="18" t="s">
        <v>8</v>
      </c>
      <c r="I42" s="18" t="s">
        <v>9</v>
      </c>
      <c r="J42" s="18" t="s">
        <v>62</v>
      </c>
      <c r="K42" s="81">
        <f>K43</f>
        <v>980</v>
      </c>
      <c r="L42" s="82"/>
      <c r="M42" s="71"/>
    </row>
    <row r="43" spans="1:13" ht="62.25" customHeight="1" x14ac:dyDescent="0.3">
      <c r="A43" s="68" t="s">
        <v>84</v>
      </c>
      <c r="B43" s="5" t="s">
        <v>63</v>
      </c>
      <c r="C43" s="1" t="s">
        <v>64</v>
      </c>
      <c r="D43" s="10" t="s">
        <v>12</v>
      </c>
      <c r="E43" s="10" t="s">
        <v>59</v>
      </c>
      <c r="F43" s="10" t="s">
        <v>42</v>
      </c>
      <c r="G43" s="1" t="s">
        <v>65</v>
      </c>
      <c r="H43" s="1" t="s">
        <v>49</v>
      </c>
      <c r="I43" s="10" t="s">
        <v>9</v>
      </c>
      <c r="J43" s="10" t="s">
        <v>62</v>
      </c>
      <c r="K43" s="69">
        <v>980</v>
      </c>
      <c r="L43" s="83">
        <v>980</v>
      </c>
      <c r="M43" s="71">
        <v>980</v>
      </c>
    </row>
    <row r="44" spans="1:13" ht="64.5" hidden="1" customHeight="1" x14ac:dyDescent="0.3">
      <c r="A44" s="68" t="s">
        <v>66</v>
      </c>
      <c r="B44" s="5" t="s">
        <v>67</v>
      </c>
      <c r="C44" s="1" t="s">
        <v>68</v>
      </c>
      <c r="D44" s="1" t="s">
        <v>12</v>
      </c>
      <c r="E44" s="1" t="s">
        <v>59</v>
      </c>
      <c r="F44" s="1" t="s">
        <v>42</v>
      </c>
      <c r="G44" s="1" t="s">
        <v>69</v>
      </c>
      <c r="H44" s="1" t="s">
        <v>49</v>
      </c>
      <c r="I44" s="1" t="s">
        <v>9</v>
      </c>
      <c r="J44" s="1" t="s">
        <v>62</v>
      </c>
      <c r="K44" s="69"/>
      <c r="L44" s="82"/>
      <c r="M44" s="71"/>
    </row>
    <row r="45" spans="1:13" ht="32.25" hidden="1" customHeight="1" x14ac:dyDescent="0.3">
      <c r="A45" s="68" t="s">
        <v>105</v>
      </c>
      <c r="B45" s="19" t="s">
        <v>70</v>
      </c>
      <c r="C45" s="2" t="s">
        <v>127</v>
      </c>
      <c r="D45" s="2" t="s">
        <v>12</v>
      </c>
      <c r="E45" s="2" t="s">
        <v>59</v>
      </c>
      <c r="F45" s="2" t="s">
        <v>42</v>
      </c>
      <c r="G45" s="2" t="s">
        <v>71</v>
      </c>
      <c r="H45" s="2" t="s">
        <v>49</v>
      </c>
      <c r="I45" s="2" t="s">
        <v>9</v>
      </c>
      <c r="J45" s="2" t="s">
        <v>62</v>
      </c>
      <c r="K45" s="84"/>
      <c r="L45" s="85"/>
      <c r="M45" s="71"/>
    </row>
    <row r="46" spans="1:13" ht="63" customHeight="1" x14ac:dyDescent="0.3">
      <c r="A46" s="68" t="s">
        <v>158</v>
      </c>
      <c r="B46" s="20" t="s">
        <v>72</v>
      </c>
      <c r="C46" s="2" t="s">
        <v>127</v>
      </c>
      <c r="D46" s="2" t="s">
        <v>12</v>
      </c>
      <c r="E46" s="2" t="s">
        <v>59</v>
      </c>
      <c r="F46" s="2" t="s">
        <v>73</v>
      </c>
      <c r="G46" s="2" t="s">
        <v>74</v>
      </c>
      <c r="H46" s="2" t="s">
        <v>49</v>
      </c>
      <c r="I46" s="2" t="s">
        <v>9</v>
      </c>
      <c r="J46" s="2" t="s">
        <v>62</v>
      </c>
      <c r="K46" s="84">
        <v>1854</v>
      </c>
      <c r="L46" s="85">
        <v>1947</v>
      </c>
      <c r="M46" s="71">
        <v>2044</v>
      </c>
    </row>
    <row r="47" spans="1:13" ht="37.5" hidden="1" customHeight="1" x14ac:dyDescent="0.3">
      <c r="A47" s="68" t="s">
        <v>159</v>
      </c>
      <c r="B47" s="21" t="s">
        <v>75</v>
      </c>
      <c r="C47" s="22" t="s">
        <v>7</v>
      </c>
      <c r="D47" s="22" t="s">
        <v>12</v>
      </c>
      <c r="E47" s="22" t="s">
        <v>49</v>
      </c>
      <c r="F47" s="22" t="s">
        <v>8</v>
      </c>
      <c r="G47" s="22" t="s">
        <v>8</v>
      </c>
      <c r="H47" s="22" t="s">
        <v>8</v>
      </c>
      <c r="I47" s="22" t="s">
        <v>9</v>
      </c>
      <c r="J47" s="22" t="s">
        <v>76</v>
      </c>
      <c r="K47" s="84">
        <f>K49</f>
        <v>0</v>
      </c>
      <c r="L47" s="84" t="str">
        <f t="shared" ref="L47:M47" si="9">L49</f>
        <v>0</v>
      </c>
      <c r="M47" s="84">
        <f t="shared" si="9"/>
        <v>0</v>
      </c>
    </row>
    <row r="48" spans="1:13" ht="36" hidden="1" customHeight="1" x14ac:dyDescent="0.3">
      <c r="A48" s="68"/>
      <c r="B48" s="19" t="s">
        <v>77</v>
      </c>
      <c r="C48" s="2" t="s">
        <v>7</v>
      </c>
      <c r="D48" s="2" t="s">
        <v>12</v>
      </c>
      <c r="E48" s="2" t="s">
        <v>49</v>
      </c>
      <c r="F48" s="2" t="s">
        <v>16</v>
      </c>
      <c r="G48" s="2" t="s">
        <v>78</v>
      </c>
      <c r="H48" s="2" t="s">
        <v>49</v>
      </c>
      <c r="I48" s="2" t="s">
        <v>9</v>
      </c>
      <c r="J48" s="2" t="s">
        <v>76</v>
      </c>
      <c r="K48" s="84">
        <v>0</v>
      </c>
      <c r="L48" s="86"/>
      <c r="M48" s="58"/>
    </row>
    <row r="49" spans="1:13" ht="31.5" hidden="1" customHeight="1" x14ac:dyDescent="0.3">
      <c r="A49" s="68" t="s">
        <v>160</v>
      </c>
      <c r="B49" s="20" t="s">
        <v>79</v>
      </c>
      <c r="C49" s="2" t="s">
        <v>127</v>
      </c>
      <c r="D49" s="2" t="s">
        <v>12</v>
      </c>
      <c r="E49" s="2" t="s">
        <v>49</v>
      </c>
      <c r="F49" s="2" t="s">
        <v>16</v>
      </c>
      <c r="G49" s="2" t="s">
        <v>174</v>
      </c>
      <c r="H49" s="2" t="s">
        <v>49</v>
      </c>
      <c r="I49" s="2" t="s">
        <v>9</v>
      </c>
      <c r="J49" s="2" t="s">
        <v>76</v>
      </c>
      <c r="K49" s="84">
        <v>0</v>
      </c>
      <c r="L49" s="86" t="s">
        <v>108</v>
      </c>
      <c r="M49" s="58">
        <v>0</v>
      </c>
    </row>
    <row r="50" spans="1:13" ht="20.25" hidden="1" customHeight="1" x14ac:dyDescent="0.3">
      <c r="A50" s="76" t="s">
        <v>80</v>
      </c>
      <c r="B50" s="23" t="s">
        <v>81</v>
      </c>
      <c r="C50" s="22" t="s">
        <v>7</v>
      </c>
      <c r="D50" s="22" t="s">
        <v>12</v>
      </c>
      <c r="E50" s="22" t="s">
        <v>82</v>
      </c>
      <c r="F50" s="22" t="s">
        <v>8</v>
      </c>
      <c r="G50" s="22" t="s">
        <v>8</v>
      </c>
      <c r="H50" s="22" t="s">
        <v>8</v>
      </c>
      <c r="I50" s="22" t="s">
        <v>9</v>
      </c>
      <c r="J50" s="22" t="s">
        <v>83</v>
      </c>
      <c r="K50" s="87">
        <f>K51</f>
        <v>0</v>
      </c>
      <c r="L50" s="88" t="str">
        <f t="shared" ref="L50:M50" si="10">L51</f>
        <v>0</v>
      </c>
      <c r="M50" s="89">
        <f t="shared" si="10"/>
        <v>0</v>
      </c>
    </row>
    <row r="51" spans="1:13" ht="132.75" hidden="1" customHeight="1" x14ac:dyDescent="0.3">
      <c r="A51" s="68" t="s">
        <v>84</v>
      </c>
      <c r="B51" s="42" t="s">
        <v>142</v>
      </c>
      <c r="C51" s="24" t="s">
        <v>127</v>
      </c>
      <c r="D51" s="24" t="s">
        <v>12</v>
      </c>
      <c r="E51" s="24" t="s">
        <v>82</v>
      </c>
      <c r="F51" s="24" t="s">
        <v>143</v>
      </c>
      <c r="G51" s="24" t="s">
        <v>144</v>
      </c>
      <c r="H51" s="24" t="s">
        <v>49</v>
      </c>
      <c r="I51" s="24" t="s">
        <v>9</v>
      </c>
      <c r="J51" s="24" t="s">
        <v>83</v>
      </c>
      <c r="K51" s="84">
        <v>0</v>
      </c>
      <c r="L51" s="86" t="s">
        <v>108</v>
      </c>
      <c r="M51" s="58">
        <v>0</v>
      </c>
    </row>
    <row r="52" spans="1:13" ht="23.25" customHeight="1" x14ac:dyDescent="0.3">
      <c r="A52" s="76" t="s">
        <v>159</v>
      </c>
      <c r="B52" s="25" t="s">
        <v>85</v>
      </c>
      <c r="C52" s="3" t="s">
        <v>7</v>
      </c>
      <c r="D52" s="3" t="s">
        <v>12</v>
      </c>
      <c r="E52" s="3" t="s">
        <v>86</v>
      </c>
      <c r="F52" s="3" t="s">
        <v>8</v>
      </c>
      <c r="G52" s="3" t="s">
        <v>7</v>
      </c>
      <c r="H52" s="26" t="s">
        <v>49</v>
      </c>
      <c r="I52" s="3" t="s">
        <v>9</v>
      </c>
      <c r="J52" s="3" t="s">
        <v>7</v>
      </c>
      <c r="K52" s="66">
        <f>K53+K54</f>
        <v>1325</v>
      </c>
      <c r="L52" s="77">
        <f t="shared" ref="L52:M52" si="11">L53+L54</f>
        <v>365</v>
      </c>
      <c r="M52" s="66">
        <f t="shared" si="11"/>
        <v>375</v>
      </c>
    </row>
    <row r="53" spans="1:13" ht="35.25" customHeight="1" x14ac:dyDescent="0.3">
      <c r="A53" s="68" t="s">
        <v>160</v>
      </c>
      <c r="B53" s="27" t="s">
        <v>87</v>
      </c>
      <c r="C53" s="10" t="s">
        <v>64</v>
      </c>
      <c r="D53" s="10" t="s">
        <v>12</v>
      </c>
      <c r="E53" s="10" t="s">
        <v>86</v>
      </c>
      <c r="F53" s="10" t="s">
        <v>46</v>
      </c>
      <c r="G53" s="10" t="s">
        <v>65</v>
      </c>
      <c r="H53" s="10" t="s">
        <v>49</v>
      </c>
      <c r="I53" s="10" t="s">
        <v>9</v>
      </c>
      <c r="J53" s="10" t="s">
        <v>88</v>
      </c>
      <c r="K53" s="69">
        <f>105+200</f>
        <v>305</v>
      </c>
      <c r="L53" s="82">
        <v>115</v>
      </c>
      <c r="M53" s="71">
        <v>125</v>
      </c>
    </row>
    <row r="54" spans="1:13" ht="51" customHeight="1" x14ac:dyDescent="0.3">
      <c r="A54" s="68" t="s">
        <v>196</v>
      </c>
      <c r="B54" s="28" t="s">
        <v>164</v>
      </c>
      <c r="C54" s="10" t="s">
        <v>127</v>
      </c>
      <c r="D54" s="10" t="s">
        <v>12</v>
      </c>
      <c r="E54" s="10" t="s">
        <v>86</v>
      </c>
      <c r="F54" s="10" t="s">
        <v>46</v>
      </c>
      <c r="G54" s="10" t="s">
        <v>165</v>
      </c>
      <c r="H54" s="10" t="s">
        <v>49</v>
      </c>
      <c r="I54" s="10" t="s">
        <v>9</v>
      </c>
      <c r="J54" s="10" t="s">
        <v>88</v>
      </c>
      <c r="K54" s="69">
        <f>250+770</f>
        <v>1020</v>
      </c>
      <c r="L54" s="82">
        <v>250</v>
      </c>
      <c r="M54" s="71">
        <v>250</v>
      </c>
    </row>
    <row r="55" spans="1:13" x14ac:dyDescent="0.3">
      <c r="A55" s="76" t="s">
        <v>89</v>
      </c>
      <c r="B55" s="29" t="s">
        <v>90</v>
      </c>
      <c r="C55" s="3" t="s">
        <v>7</v>
      </c>
      <c r="D55" s="3" t="s">
        <v>91</v>
      </c>
      <c r="E55" s="3" t="s">
        <v>8</v>
      </c>
      <c r="F55" s="3" t="s">
        <v>8</v>
      </c>
      <c r="G55" s="3" t="s">
        <v>7</v>
      </c>
      <c r="H55" s="3" t="s">
        <v>8</v>
      </c>
      <c r="I55" s="3" t="s">
        <v>9</v>
      </c>
      <c r="J55" s="3" t="s">
        <v>7</v>
      </c>
      <c r="K55" s="66">
        <f>K56+K78</f>
        <v>14398.294000000002</v>
      </c>
      <c r="L55" s="66">
        <f t="shared" ref="L55:M55" si="12">L56+L78</f>
        <v>2168.3739999999998</v>
      </c>
      <c r="M55" s="66">
        <f t="shared" si="12"/>
        <v>47</v>
      </c>
    </row>
    <row r="56" spans="1:13" x14ac:dyDescent="0.3">
      <c r="A56" s="90"/>
      <c r="B56" s="8" t="s">
        <v>92</v>
      </c>
      <c r="C56" s="3" t="s">
        <v>7</v>
      </c>
      <c r="D56" s="3" t="s">
        <v>91</v>
      </c>
      <c r="E56" s="3" t="s">
        <v>16</v>
      </c>
      <c r="F56" s="3" t="s">
        <v>8</v>
      </c>
      <c r="G56" s="3" t="s">
        <v>7</v>
      </c>
      <c r="H56" s="3" t="s">
        <v>8</v>
      </c>
      <c r="I56" s="3" t="s">
        <v>9</v>
      </c>
      <c r="J56" s="3" t="s">
        <v>7</v>
      </c>
      <c r="K56" s="66">
        <f>K57+K62+K71</f>
        <v>14323.294000000002</v>
      </c>
      <c r="L56" s="66">
        <f>L57+L62+L71</f>
        <v>2168.3739999999998</v>
      </c>
      <c r="M56" s="66">
        <f>M57+M62+M71</f>
        <v>47</v>
      </c>
    </row>
    <row r="57" spans="1:13" x14ac:dyDescent="0.3">
      <c r="A57" s="76" t="s">
        <v>10</v>
      </c>
      <c r="B57" s="8" t="s">
        <v>93</v>
      </c>
      <c r="C57" s="3" t="s">
        <v>7</v>
      </c>
      <c r="D57" s="3" t="s">
        <v>91</v>
      </c>
      <c r="E57" s="3" t="s">
        <v>16</v>
      </c>
      <c r="F57" s="3" t="s">
        <v>13</v>
      </c>
      <c r="G57" s="3" t="s">
        <v>7</v>
      </c>
      <c r="H57" s="3" t="s">
        <v>8</v>
      </c>
      <c r="I57" s="3" t="s">
        <v>9</v>
      </c>
      <c r="J57" s="3" t="s">
        <v>109</v>
      </c>
      <c r="K57" s="66">
        <f>K58</f>
        <v>119</v>
      </c>
      <c r="L57" s="66">
        <f>L58</f>
        <v>55</v>
      </c>
      <c r="M57" s="66">
        <f t="shared" ref="M57" si="13">M58</f>
        <v>47</v>
      </c>
    </row>
    <row r="58" spans="1:13" ht="24.75" customHeight="1" x14ac:dyDescent="0.3">
      <c r="A58" s="68" t="s">
        <v>20</v>
      </c>
      <c r="B58" s="5" t="s">
        <v>94</v>
      </c>
      <c r="C58" s="1" t="s">
        <v>127</v>
      </c>
      <c r="D58" s="10" t="s">
        <v>91</v>
      </c>
      <c r="E58" s="10" t="s">
        <v>16</v>
      </c>
      <c r="F58" s="10" t="s">
        <v>132</v>
      </c>
      <c r="G58" s="10" t="s">
        <v>95</v>
      </c>
      <c r="H58" s="1" t="s">
        <v>49</v>
      </c>
      <c r="I58" s="10" t="s">
        <v>9</v>
      </c>
      <c r="J58" s="10" t="s">
        <v>109</v>
      </c>
      <c r="K58" s="84">
        <v>119</v>
      </c>
      <c r="L58" s="85">
        <v>55</v>
      </c>
      <c r="M58" s="103">
        <v>47</v>
      </c>
    </row>
    <row r="59" spans="1:13" hidden="1" x14ac:dyDescent="0.3">
      <c r="A59" s="76" t="s">
        <v>12</v>
      </c>
      <c r="B59" s="8" t="s">
        <v>96</v>
      </c>
      <c r="C59" s="3" t="s">
        <v>7</v>
      </c>
      <c r="D59" s="3" t="s">
        <v>91</v>
      </c>
      <c r="E59" s="3" t="s">
        <v>16</v>
      </c>
      <c r="F59" s="3" t="s">
        <v>122</v>
      </c>
      <c r="G59" s="3" t="s">
        <v>7</v>
      </c>
      <c r="H59" s="3" t="s">
        <v>8</v>
      </c>
      <c r="I59" s="3" t="s">
        <v>9</v>
      </c>
      <c r="J59" s="3" t="s">
        <v>109</v>
      </c>
      <c r="K59" s="87">
        <f>K60+K61</f>
        <v>0</v>
      </c>
      <c r="L59" s="104">
        <f t="shared" ref="L59:M59" si="14">L60+L61</f>
        <v>0</v>
      </c>
      <c r="M59" s="105">
        <f t="shared" si="14"/>
        <v>0</v>
      </c>
    </row>
    <row r="60" spans="1:13" hidden="1" x14ac:dyDescent="0.3">
      <c r="A60" s="68" t="s">
        <v>18</v>
      </c>
      <c r="B60" s="5" t="s">
        <v>97</v>
      </c>
      <c r="C60" s="1" t="s">
        <v>127</v>
      </c>
      <c r="D60" s="1" t="s">
        <v>91</v>
      </c>
      <c r="E60" s="1" t="s">
        <v>16</v>
      </c>
      <c r="F60" s="1" t="s">
        <v>120</v>
      </c>
      <c r="G60" s="1" t="s">
        <v>121</v>
      </c>
      <c r="H60" s="1" t="s">
        <v>49</v>
      </c>
      <c r="I60" s="1" t="s">
        <v>9</v>
      </c>
      <c r="J60" s="1" t="s">
        <v>109</v>
      </c>
      <c r="K60" s="103">
        <v>0</v>
      </c>
      <c r="L60" s="86"/>
      <c r="M60" s="106"/>
    </row>
    <row r="61" spans="1:13" ht="54" hidden="1" customHeight="1" x14ac:dyDescent="0.3">
      <c r="A61" s="91" t="s">
        <v>20</v>
      </c>
      <c r="B61" s="5" t="s">
        <v>98</v>
      </c>
      <c r="C61" s="30" t="s">
        <v>127</v>
      </c>
      <c r="D61" s="4" t="s">
        <v>91</v>
      </c>
      <c r="E61" s="4" t="s">
        <v>16</v>
      </c>
      <c r="F61" s="4" t="s">
        <v>122</v>
      </c>
      <c r="G61" s="4" t="s">
        <v>99</v>
      </c>
      <c r="H61" s="4" t="s">
        <v>49</v>
      </c>
      <c r="I61" s="4" t="s">
        <v>9</v>
      </c>
      <c r="J61" s="4" t="s">
        <v>109</v>
      </c>
      <c r="K61" s="107" t="s">
        <v>108</v>
      </c>
      <c r="L61" s="86"/>
      <c r="M61" s="106"/>
    </row>
    <row r="62" spans="1:13" ht="19.5" customHeight="1" x14ac:dyDescent="0.3">
      <c r="A62" s="68" t="s">
        <v>91</v>
      </c>
      <c r="B62" s="15" t="s">
        <v>210</v>
      </c>
      <c r="C62" s="31" t="s">
        <v>7</v>
      </c>
      <c r="D62" s="31" t="s">
        <v>91</v>
      </c>
      <c r="E62" s="31" t="s">
        <v>16</v>
      </c>
      <c r="F62" s="31" t="s">
        <v>124</v>
      </c>
      <c r="G62" s="31" t="s">
        <v>7</v>
      </c>
      <c r="H62" s="31" t="s">
        <v>49</v>
      </c>
      <c r="I62" s="31" t="s">
        <v>9</v>
      </c>
      <c r="J62" s="31" t="s">
        <v>109</v>
      </c>
      <c r="K62" s="87">
        <f>K64+K65+K66+K67+K68+K69+K63+K70</f>
        <v>5056.5200000000004</v>
      </c>
      <c r="L62" s="87">
        <f t="shared" ref="L62:M62" si="15">L64+L65+L66+L67+L68+L69+L63</f>
        <v>2113.3739999999998</v>
      </c>
      <c r="M62" s="87">
        <f t="shared" si="15"/>
        <v>0</v>
      </c>
    </row>
    <row r="63" spans="1:13" ht="72.75" customHeight="1" x14ac:dyDescent="0.3">
      <c r="A63" s="68" t="s">
        <v>31</v>
      </c>
      <c r="B63" s="19" t="s">
        <v>133</v>
      </c>
      <c r="C63" s="36" t="s">
        <v>127</v>
      </c>
      <c r="D63" s="36" t="s">
        <v>91</v>
      </c>
      <c r="E63" s="36" t="s">
        <v>16</v>
      </c>
      <c r="F63" s="36" t="s">
        <v>124</v>
      </c>
      <c r="G63" s="36" t="s">
        <v>131</v>
      </c>
      <c r="H63" s="36" t="s">
        <v>49</v>
      </c>
      <c r="I63" s="36" t="s">
        <v>9</v>
      </c>
      <c r="J63" s="36" t="s">
        <v>109</v>
      </c>
      <c r="K63" s="108">
        <v>28</v>
      </c>
      <c r="L63" s="86" t="s">
        <v>108</v>
      </c>
      <c r="M63" s="106">
        <v>0</v>
      </c>
    </row>
    <row r="64" spans="1:13" ht="63.75" customHeight="1" x14ac:dyDescent="0.3">
      <c r="A64" s="68" t="s">
        <v>35</v>
      </c>
      <c r="B64" s="19" t="s">
        <v>134</v>
      </c>
      <c r="C64" s="37" t="s">
        <v>127</v>
      </c>
      <c r="D64" s="37" t="s">
        <v>91</v>
      </c>
      <c r="E64" s="37" t="s">
        <v>16</v>
      </c>
      <c r="F64" s="37" t="s">
        <v>124</v>
      </c>
      <c r="G64" s="37" t="s">
        <v>130</v>
      </c>
      <c r="H64" s="37" t="s">
        <v>49</v>
      </c>
      <c r="I64" s="37" t="s">
        <v>9</v>
      </c>
      <c r="J64" s="37" t="s">
        <v>109</v>
      </c>
      <c r="K64" s="109">
        <v>2772</v>
      </c>
      <c r="L64" s="86" t="s">
        <v>108</v>
      </c>
      <c r="M64" s="106">
        <v>0</v>
      </c>
    </row>
    <row r="65" spans="1:13" ht="64.5" hidden="1" customHeight="1" x14ac:dyDescent="0.3">
      <c r="A65" s="68" t="s">
        <v>37</v>
      </c>
      <c r="B65" s="19" t="s">
        <v>135</v>
      </c>
      <c r="C65" s="6" t="s">
        <v>127</v>
      </c>
      <c r="D65" s="6" t="s">
        <v>91</v>
      </c>
      <c r="E65" s="6" t="s">
        <v>16</v>
      </c>
      <c r="F65" s="6" t="s">
        <v>123</v>
      </c>
      <c r="G65" s="6" t="s">
        <v>78</v>
      </c>
      <c r="H65" s="6" t="s">
        <v>49</v>
      </c>
      <c r="I65" s="6" t="s">
        <v>9</v>
      </c>
      <c r="J65" s="6" t="s">
        <v>109</v>
      </c>
      <c r="K65" s="109">
        <v>0</v>
      </c>
      <c r="L65" s="86" t="s">
        <v>108</v>
      </c>
      <c r="M65" s="106">
        <v>0</v>
      </c>
    </row>
    <row r="66" spans="1:13" ht="33" customHeight="1" x14ac:dyDescent="0.3">
      <c r="A66" s="68" t="s">
        <v>37</v>
      </c>
      <c r="B66" s="5" t="s">
        <v>150</v>
      </c>
      <c r="C66" s="6" t="s">
        <v>127</v>
      </c>
      <c r="D66" s="6" t="s">
        <v>91</v>
      </c>
      <c r="E66" s="6" t="s">
        <v>16</v>
      </c>
      <c r="F66" s="6" t="s">
        <v>125</v>
      </c>
      <c r="G66" s="6" t="s">
        <v>126</v>
      </c>
      <c r="H66" s="6" t="s">
        <v>49</v>
      </c>
      <c r="I66" s="6" t="s">
        <v>9</v>
      </c>
      <c r="J66" s="6" t="s">
        <v>109</v>
      </c>
      <c r="K66" s="85">
        <v>2256.52</v>
      </c>
      <c r="L66" s="103">
        <v>2113.3739999999998</v>
      </c>
      <c r="M66" s="103">
        <v>0</v>
      </c>
    </row>
    <row r="67" spans="1:13" ht="77.25" hidden="1" customHeight="1" x14ac:dyDescent="0.3">
      <c r="A67" s="68" t="s">
        <v>166</v>
      </c>
      <c r="B67" s="38" t="s">
        <v>151</v>
      </c>
      <c r="C67" s="6" t="s">
        <v>127</v>
      </c>
      <c r="D67" s="6" t="s">
        <v>91</v>
      </c>
      <c r="E67" s="6" t="s">
        <v>16</v>
      </c>
      <c r="F67" s="6" t="s">
        <v>124</v>
      </c>
      <c r="G67" s="6" t="s">
        <v>136</v>
      </c>
      <c r="H67" s="6" t="s">
        <v>49</v>
      </c>
      <c r="I67" s="6" t="s">
        <v>9</v>
      </c>
      <c r="J67" s="6" t="s">
        <v>109</v>
      </c>
      <c r="K67" s="94">
        <v>0</v>
      </c>
      <c r="L67" s="70" t="s">
        <v>108</v>
      </c>
      <c r="M67" s="58">
        <v>0</v>
      </c>
    </row>
    <row r="68" spans="1:13" ht="66" hidden="1" customHeight="1" x14ac:dyDescent="0.3">
      <c r="A68" s="68" t="s">
        <v>39</v>
      </c>
      <c r="B68" s="19" t="s">
        <v>170</v>
      </c>
      <c r="C68" s="6" t="s">
        <v>127</v>
      </c>
      <c r="D68" s="6" t="s">
        <v>91</v>
      </c>
      <c r="E68" s="6" t="s">
        <v>16</v>
      </c>
      <c r="F68" s="6" t="s">
        <v>190</v>
      </c>
      <c r="G68" s="6" t="s">
        <v>191</v>
      </c>
      <c r="H68" s="6" t="s">
        <v>49</v>
      </c>
      <c r="I68" s="6" t="s">
        <v>9</v>
      </c>
      <c r="J68" s="6" t="s">
        <v>109</v>
      </c>
      <c r="K68" s="94">
        <v>0</v>
      </c>
      <c r="L68" s="70" t="s">
        <v>108</v>
      </c>
      <c r="M68" s="58">
        <v>0</v>
      </c>
    </row>
    <row r="69" spans="1:13" ht="39" hidden="1" customHeight="1" x14ac:dyDescent="0.3">
      <c r="A69" s="68" t="s">
        <v>129</v>
      </c>
      <c r="B69" s="39" t="s">
        <v>171</v>
      </c>
      <c r="C69" s="6" t="s">
        <v>127</v>
      </c>
      <c r="D69" s="6" t="s">
        <v>91</v>
      </c>
      <c r="E69" s="6" t="s">
        <v>16</v>
      </c>
      <c r="F69" s="6" t="s">
        <v>123</v>
      </c>
      <c r="G69" s="6" t="s">
        <v>78</v>
      </c>
      <c r="H69" s="6" t="s">
        <v>49</v>
      </c>
      <c r="I69" s="6" t="s">
        <v>9</v>
      </c>
      <c r="J69" s="6" t="s">
        <v>109</v>
      </c>
      <c r="K69" s="94">
        <v>0</v>
      </c>
      <c r="L69" s="70" t="s">
        <v>156</v>
      </c>
      <c r="M69" s="71">
        <v>0</v>
      </c>
    </row>
    <row r="70" spans="1:13" ht="33" hidden="1" customHeight="1" x14ac:dyDescent="0.3">
      <c r="A70" s="68" t="s">
        <v>172</v>
      </c>
      <c r="B70" s="39" t="s">
        <v>179</v>
      </c>
      <c r="C70" s="6" t="s">
        <v>127</v>
      </c>
      <c r="D70" s="6" t="s">
        <v>91</v>
      </c>
      <c r="E70" s="6" t="s">
        <v>16</v>
      </c>
      <c r="F70" s="6" t="s">
        <v>123</v>
      </c>
      <c r="G70" s="6" t="s">
        <v>78</v>
      </c>
      <c r="H70" s="6" t="s">
        <v>49</v>
      </c>
      <c r="I70" s="6" t="s">
        <v>9</v>
      </c>
      <c r="J70" s="6" t="s">
        <v>109</v>
      </c>
      <c r="K70" s="94">
        <f>2500-2500</f>
        <v>0</v>
      </c>
      <c r="L70" s="70" t="s">
        <v>156</v>
      </c>
      <c r="M70" s="71">
        <v>0</v>
      </c>
    </row>
    <row r="71" spans="1:13" ht="27.75" customHeight="1" x14ac:dyDescent="0.3">
      <c r="A71" s="95" t="s">
        <v>106</v>
      </c>
      <c r="B71" s="40" t="s">
        <v>138</v>
      </c>
      <c r="C71" s="41" t="s">
        <v>7</v>
      </c>
      <c r="D71" s="41" t="s">
        <v>91</v>
      </c>
      <c r="E71" s="41" t="s">
        <v>16</v>
      </c>
      <c r="F71" s="41" t="s">
        <v>107</v>
      </c>
      <c r="G71" s="41" t="s">
        <v>7</v>
      </c>
      <c r="H71" s="41" t="s">
        <v>8</v>
      </c>
      <c r="I71" s="41" t="s">
        <v>9</v>
      </c>
      <c r="J71" s="41" t="s">
        <v>109</v>
      </c>
      <c r="K71" s="96">
        <f>K72+K74+K73+K75+K76+K77</f>
        <v>9147.7740000000013</v>
      </c>
      <c r="L71" s="96">
        <f t="shared" ref="L71:M71" si="16">L72+L74+L73+L75</f>
        <v>0</v>
      </c>
      <c r="M71" s="96">
        <f t="shared" si="16"/>
        <v>0</v>
      </c>
    </row>
    <row r="72" spans="1:13" ht="45.75" customHeight="1" x14ac:dyDescent="0.3">
      <c r="A72" s="74" t="s">
        <v>43</v>
      </c>
      <c r="B72" s="33" t="s">
        <v>209</v>
      </c>
      <c r="C72" s="6" t="s">
        <v>127</v>
      </c>
      <c r="D72" s="6" t="s">
        <v>91</v>
      </c>
      <c r="E72" s="6" t="s">
        <v>16</v>
      </c>
      <c r="F72" s="6" t="s">
        <v>139</v>
      </c>
      <c r="G72" s="6" t="s">
        <v>78</v>
      </c>
      <c r="H72" s="6" t="s">
        <v>49</v>
      </c>
      <c r="I72" s="6" t="s">
        <v>9</v>
      </c>
      <c r="J72" s="6" t="s">
        <v>109</v>
      </c>
      <c r="K72" s="94">
        <v>8260.7000000000007</v>
      </c>
      <c r="L72" s="70" t="s">
        <v>156</v>
      </c>
      <c r="M72" s="71">
        <v>0</v>
      </c>
    </row>
    <row r="73" spans="1:13" ht="45.75" customHeight="1" x14ac:dyDescent="0.3">
      <c r="A73" s="74" t="s">
        <v>140</v>
      </c>
      <c r="B73" s="43" t="s">
        <v>145</v>
      </c>
      <c r="C73" s="6" t="s">
        <v>127</v>
      </c>
      <c r="D73" s="6" t="s">
        <v>91</v>
      </c>
      <c r="E73" s="6" t="s">
        <v>16</v>
      </c>
      <c r="F73" s="6" t="s">
        <v>139</v>
      </c>
      <c r="G73" s="6" t="s">
        <v>78</v>
      </c>
      <c r="H73" s="6" t="s">
        <v>49</v>
      </c>
      <c r="I73" s="6" t="s">
        <v>9</v>
      </c>
      <c r="J73" s="6" t="s">
        <v>109</v>
      </c>
      <c r="K73" s="94">
        <v>887.07399999999996</v>
      </c>
      <c r="L73" s="70" t="s">
        <v>156</v>
      </c>
      <c r="M73" s="58">
        <v>0</v>
      </c>
    </row>
    <row r="74" spans="1:13" ht="51.75" hidden="1" customHeight="1" x14ac:dyDescent="0.3">
      <c r="A74" s="74" t="s">
        <v>146</v>
      </c>
      <c r="B74" s="19" t="s">
        <v>173</v>
      </c>
      <c r="C74" s="6" t="s">
        <v>127</v>
      </c>
      <c r="D74" s="6" t="s">
        <v>91</v>
      </c>
      <c r="E74" s="6" t="s">
        <v>16</v>
      </c>
      <c r="F74" s="6" t="s">
        <v>139</v>
      </c>
      <c r="G74" s="6" t="s">
        <v>78</v>
      </c>
      <c r="H74" s="6" t="s">
        <v>49</v>
      </c>
      <c r="I74" s="6" t="s">
        <v>9</v>
      </c>
      <c r="J74" s="6" t="s">
        <v>109</v>
      </c>
      <c r="K74" s="94">
        <v>0</v>
      </c>
      <c r="L74" s="97">
        <v>0</v>
      </c>
      <c r="M74" s="84">
        <v>0</v>
      </c>
    </row>
    <row r="75" spans="1:13" ht="39" hidden="1" customHeight="1" x14ac:dyDescent="0.3">
      <c r="A75" s="74" t="s">
        <v>147</v>
      </c>
      <c r="B75" s="19" t="s">
        <v>148</v>
      </c>
      <c r="C75" s="6" t="s">
        <v>127</v>
      </c>
      <c r="D75" s="6" t="s">
        <v>91</v>
      </c>
      <c r="E75" s="6" t="s">
        <v>16</v>
      </c>
      <c r="F75" s="6" t="s">
        <v>139</v>
      </c>
      <c r="G75" s="6" t="s">
        <v>78</v>
      </c>
      <c r="H75" s="6" t="s">
        <v>49</v>
      </c>
      <c r="I75" s="6" t="s">
        <v>9</v>
      </c>
      <c r="J75" s="6" t="s">
        <v>109</v>
      </c>
      <c r="K75" s="94">
        <v>0</v>
      </c>
      <c r="L75" s="97">
        <v>0</v>
      </c>
      <c r="M75" s="84">
        <v>0</v>
      </c>
    </row>
    <row r="76" spans="1:13" ht="54" hidden="1" customHeight="1" x14ac:dyDescent="0.3">
      <c r="A76" s="74" t="s">
        <v>175</v>
      </c>
      <c r="B76" s="19" t="s">
        <v>177</v>
      </c>
      <c r="C76" s="6" t="s">
        <v>127</v>
      </c>
      <c r="D76" s="6" t="s">
        <v>91</v>
      </c>
      <c r="E76" s="6" t="s">
        <v>16</v>
      </c>
      <c r="F76" s="6" t="s">
        <v>139</v>
      </c>
      <c r="G76" s="6" t="s">
        <v>78</v>
      </c>
      <c r="H76" s="6" t="s">
        <v>49</v>
      </c>
      <c r="I76" s="6" t="s">
        <v>9</v>
      </c>
      <c r="J76" s="6" t="s">
        <v>109</v>
      </c>
      <c r="K76" s="94">
        <v>0</v>
      </c>
      <c r="L76" s="97">
        <v>0</v>
      </c>
      <c r="M76" s="84">
        <v>0</v>
      </c>
    </row>
    <row r="77" spans="1:13" ht="51" hidden="1" customHeight="1" x14ac:dyDescent="0.3">
      <c r="A77" s="74" t="s">
        <v>176</v>
      </c>
      <c r="B77" s="19" t="s">
        <v>178</v>
      </c>
      <c r="C77" s="6" t="s">
        <v>127</v>
      </c>
      <c r="D77" s="6" t="s">
        <v>91</v>
      </c>
      <c r="E77" s="6" t="s">
        <v>16</v>
      </c>
      <c r="F77" s="6" t="s">
        <v>139</v>
      </c>
      <c r="G77" s="6" t="s">
        <v>78</v>
      </c>
      <c r="H77" s="6" t="s">
        <v>49</v>
      </c>
      <c r="I77" s="6" t="s">
        <v>9</v>
      </c>
      <c r="J77" s="6" t="s">
        <v>109</v>
      </c>
      <c r="K77" s="94">
        <v>0</v>
      </c>
      <c r="L77" s="97">
        <v>0</v>
      </c>
      <c r="M77" s="84">
        <v>0</v>
      </c>
    </row>
    <row r="78" spans="1:13" ht="27" customHeight="1" x14ac:dyDescent="0.3">
      <c r="A78" s="95" t="s">
        <v>207</v>
      </c>
      <c r="B78" s="40" t="s">
        <v>141</v>
      </c>
      <c r="C78" s="41" t="s">
        <v>7</v>
      </c>
      <c r="D78" s="41" t="s">
        <v>91</v>
      </c>
      <c r="E78" s="41" t="s">
        <v>101</v>
      </c>
      <c r="F78" s="41" t="s">
        <v>42</v>
      </c>
      <c r="G78" s="41" t="s">
        <v>7</v>
      </c>
      <c r="H78" s="41" t="s">
        <v>8</v>
      </c>
      <c r="I78" s="41" t="s">
        <v>9</v>
      </c>
      <c r="J78" s="41" t="s">
        <v>109</v>
      </c>
      <c r="K78" s="96">
        <f>K79+K80</f>
        <v>75</v>
      </c>
      <c r="L78" s="96">
        <f t="shared" ref="L78:M78" si="17">L79+L80</f>
        <v>0</v>
      </c>
      <c r="M78" s="96">
        <f t="shared" si="17"/>
        <v>0</v>
      </c>
    </row>
    <row r="79" spans="1:13" ht="63.75" x14ac:dyDescent="0.3">
      <c r="A79" s="68" t="s">
        <v>47</v>
      </c>
      <c r="B79" s="115" t="s">
        <v>208</v>
      </c>
      <c r="C79" s="10" t="s">
        <v>127</v>
      </c>
      <c r="D79" s="10" t="s">
        <v>91</v>
      </c>
      <c r="E79" s="10" t="s">
        <v>101</v>
      </c>
      <c r="F79" s="10" t="s">
        <v>42</v>
      </c>
      <c r="G79" s="10" t="s">
        <v>19</v>
      </c>
      <c r="H79" s="10" t="s">
        <v>49</v>
      </c>
      <c r="I79" s="10" t="s">
        <v>9</v>
      </c>
      <c r="J79" s="10" t="s">
        <v>109</v>
      </c>
      <c r="K79" s="84">
        <v>75</v>
      </c>
      <c r="L79" s="70" t="s">
        <v>156</v>
      </c>
      <c r="M79" s="58">
        <v>0</v>
      </c>
    </row>
    <row r="80" spans="1:13" ht="26.25" hidden="1" customHeight="1" x14ac:dyDescent="0.3">
      <c r="A80" s="68" t="s">
        <v>43</v>
      </c>
      <c r="B80" s="34" t="s">
        <v>104</v>
      </c>
      <c r="C80" s="32" t="s">
        <v>127</v>
      </c>
      <c r="D80" s="32" t="s">
        <v>91</v>
      </c>
      <c r="E80" s="32" t="s">
        <v>101</v>
      </c>
      <c r="F80" s="32" t="s">
        <v>42</v>
      </c>
      <c r="G80" s="32" t="s">
        <v>25</v>
      </c>
      <c r="H80" s="32" t="s">
        <v>49</v>
      </c>
      <c r="I80" s="32" t="s">
        <v>9</v>
      </c>
      <c r="J80" s="32" t="s">
        <v>109</v>
      </c>
      <c r="K80" s="84">
        <v>0</v>
      </c>
      <c r="L80" s="70" t="s">
        <v>156</v>
      </c>
      <c r="M80" s="71">
        <v>0</v>
      </c>
    </row>
    <row r="81" spans="1:13" ht="20.25" customHeight="1" x14ac:dyDescent="0.3">
      <c r="A81" s="98"/>
      <c r="B81" s="35" t="s">
        <v>102</v>
      </c>
      <c r="C81" s="3"/>
      <c r="D81" s="3"/>
      <c r="E81" s="3"/>
      <c r="F81" s="3"/>
      <c r="G81" s="3"/>
      <c r="H81" s="3"/>
      <c r="I81" s="3"/>
      <c r="J81" s="3"/>
      <c r="K81" s="117">
        <f>K20+K55</f>
        <v>55127.694000000003</v>
      </c>
      <c r="L81" s="66">
        <f t="shared" ref="L81:M81" si="18">L20+L55</f>
        <v>42117.414000000004</v>
      </c>
      <c r="M81" s="66">
        <f t="shared" si="18"/>
        <v>35822</v>
      </c>
    </row>
    <row r="83" spans="1:13" x14ac:dyDescent="0.3">
      <c r="K83" s="99"/>
    </row>
  </sheetData>
  <mergeCells count="12">
    <mergeCell ref="I2:L5"/>
    <mergeCell ref="A7:K7"/>
    <mergeCell ref="B8:K8"/>
    <mergeCell ref="B12:B16"/>
    <mergeCell ref="C12:J16"/>
    <mergeCell ref="K12:K16"/>
    <mergeCell ref="L12:L16"/>
    <mergeCell ref="M12:M13"/>
    <mergeCell ref="C17:J17"/>
    <mergeCell ref="C18:C19"/>
    <mergeCell ref="D18:H18"/>
    <mergeCell ref="I18:J18"/>
  </mergeCells>
  <hyperlinks>
    <hyperlink ref="B26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этап</vt:lpstr>
      <vt:lpstr>2 этап</vt:lpstr>
      <vt:lpstr>06,02,23</vt:lpstr>
      <vt:lpstr>21,03,23</vt:lpstr>
      <vt:lpstr>25.04.23</vt:lpstr>
      <vt:lpstr>27.06,23</vt:lpstr>
      <vt:lpstr>25.07.23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2023-07-26T07:00:58Z</dcterms:modified>
</cp:coreProperties>
</file>