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2120" windowHeight="8700" activeTab="3"/>
  </bookViews>
  <sheets>
    <sheet name="приложение №1 АКТЫ" sheetId="1" r:id="rId1"/>
    <sheet name="приложение №2 Стоимост об услуг" sheetId="2" r:id="rId2"/>
    <sheet name="приложение №3 Стоимость доп усл" sheetId="3" r:id="rId3"/>
    <sheet name="приложения№ 4 и 5 Перечни услуг" sheetId="4" r:id="rId4"/>
  </sheets>
  <definedNames>
    <definedName name="_xlnm.Print_Area" localSheetId="1">'приложение №2 Стоимост об услуг'!$A$1:$K$113</definedName>
    <definedName name="_xlnm.Print_Area" localSheetId="2">'приложение №3 Стоимость доп усл'!$A$1:$K$145</definedName>
  </definedNames>
  <calcPr fullCalcOnLoad="1"/>
</workbook>
</file>

<file path=xl/sharedStrings.xml><?xml version="1.0" encoding="utf-8"?>
<sst xmlns="http://schemas.openxmlformats.org/spreadsheetml/2006/main" count="1520" uniqueCount="203">
  <si>
    <t>к  конкурсной документации открытого конкурса</t>
  </si>
  <si>
    <t xml:space="preserve">по отбору управляющей  организации для </t>
  </si>
  <si>
    <t>управления многоквартирным домом</t>
  </si>
  <si>
    <t>ЛОТ №1</t>
  </si>
  <si>
    <t>этажность</t>
  </si>
  <si>
    <t>кол-</t>
  </si>
  <si>
    <t>Год ввода</t>
  </si>
  <si>
    <t>во</t>
  </si>
  <si>
    <t>ка</t>
  </si>
  <si>
    <t>Кол-во</t>
  </si>
  <si>
    <t>площадь</t>
  </si>
  <si>
    <t>встроенные</t>
  </si>
  <si>
    <t>Площадь</t>
  </si>
  <si>
    <t>до</t>
  </si>
  <si>
    <t>на</t>
  </si>
  <si>
    <t>лест.</t>
  </si>
  <si>
    <t>общих</t>
  </si>
  <si>
    <t>помещения</t>
  </si>
  <si>
    <t>земельного</t>
  </si>
  <si>
    <t>№</t>
  </si>
  <si>
    <t>Адрес:</t>
  </si>
  <si>
    <t>квар</t>
  </si>
  <si>
    <t>Объем</t>
  </si>
  <si>
    <t>вид</t>
  </si>
  <si>
    <t>про</t>
  </si>
  <si>
    <t>лиза</t>
  </si>
  <si>
    <t>ван</t>
  </si>
  <si>
    <t>сте</t>
  </si>
  <si>
    <t>%</t>
  </si>
  <si>
    <t>клеток</t>
  </si>
  <si>
    <t>коридоров</t>
  </si>
  <si>
    <t>участка</t>
  </si>
  <si>
    <t>п\п</t>
  </si>
  <si>
    <t>улица, № дома</t>
  </si>
  <si>
    <t>тир</t>
  </si>
  <si>
    <t>общая</t>
  </si>
  <si>
    <t>жил.кв.</t>
  </si>
  <si>
    <t>отопл.</t>
  </si>
  <si>
    <t>вод</t>
  </si>
  <si>
    <t>ция</t>
  </si>
  <si>
    <t>ны</t>
  </si>
  <si>
    <t>изн.</t>
  </si>
  <si>
    <t>ц.о.</t>
  </si>
  <si>
    <t>кирп.</t>
  </si>
  <si>
    <t>ИТОГО:</t>
  </si>
  <si>
    <t>брус.</t>
  </si>
  <si>
    <t>п.о.</t>
  </si>
  <si>
    <t>брев.</t>
  </si>
  <si>
    <t>Неблагоустроенный жилой фонд с баллонным газоснабжением.</t>
  </si>
  <si>
    <t>брус</t>
  </si>
  <si>
    <t>ЛОТ №2</t>
  </si>
  <si>
    <t>ЛОТ №3</t>
  </si>
  <si>
    <t>Приложение № 2</t>
  </si>
  <si>
    <t>АКТЫ</t>
  </si>
  <si>
    <t>о состоянии общего имущества собственников помещений в</t>
  </si>
  <si>
    <t>многоквартирных домах, являющихся объектами конкурса</t>
  </si>
  <si>
    <t>ПЕРЕЧЕНЬ</t>
  </si>
  <si>
    <t>обязательных работ и услуг по содержанию и ремонту</t>
  </si>
  <si>
    <t>общего имущества собственников помещений в многоквартирных домах,</t>
  </si>
  <si>
    <t>являющихся объектами кокурса</t>
  </si>
  <si>
    <t>Годовая стоимость обязательных услуг</t>
  </si>
  <si>
    <t>Годовая стоимость услуг по содержанию и обслуживанию внутридомовых инженерных сетей</t>
  </si>
  <si>
    <t>Общая стоимость услуг</t>
  </si>
  <si>
    <t>Приложение № 3</t>
  </si>
  <si>
    <t>дополнительных работ и услуг по содержанию и ремонту</t>
  </si>
  <si>
    <t>Годовая стоимость дополнительных услуг</t>
  </si>
  <si>
    <t>Годовая стоимость текущего ремонта</t>
  </si>
  <si>
    <t>к проведению  открытого конкурса по отбору</t>
  </si>
  <si>
    <t>управляющей организации для управления</t>
  </si>
  <si>
    <t>многоквартирным домом</t>
  </si>
  <si>
    <t>общего имущества собственников помещений в</t>
  </si>
  <si>
    <t>многовкартирной доме, являющемся объектом конкурса</t>
  </si>
  <si>
    <t>Наименование</t>
  </si>
  <si>
    <t>Периодичность</t>
  </si>
  <si>
    <t>1 раз в сутки</t>
  </si>
  <si>
    <t>Проведение осмотров здания ( фундамент, стены, оконные и дверные проемы, помещения общего пользования, крыша, кровля, оголовки)</t>
  </si>
  <si>
    <t>2 раза в год: весна, осень)</t>
  </si>
  <si>
    <t>Инструктирование в ходе весеннего осмотра нанимателей и собственников жилых помещений о порядке их содержания, эксплуатации инженерного оборудования, правилах пожарной безопасности )</t>
  </si>
  <si>
    <t>1 раз в год</t>
  </si>
  <si>
    <t>Внутридомовое обслуживание и содержание электрических сетей</t>
  </si>
  <si>
    <t>круглогодично</t>
  </si>
  <si>
    <t>Вывоз твердых бытовых отходов</t>
  </si>
  <si>
    <t>один раз в неделю</t>
  </si>
  <si>
    <t>дополнительных  работ и услуг по содержанию и ремонту</t>
  </si>
  <si>
    <t>Посыпка территории в случае гололеда и скользкости</t>
  </si>
  <si>
    <t>10% от общей площади земельного участка</t>
  </si>
  <si>
    <t>факт</t>
  </si>
  <si>
    <t>дома с полной степенью благоустройства с газовыми плитами</t>
  </si>
  <si>
    <t>дома с частичной степенью благоустройства</t>
  </si>
  <si>
    <t>неблагоустроенные дома</t>
  </si>
  <si>
    <t>Подметание земельного участка в летний период</t>
  </si>
  <si>
    <t>Внутридомовое содержание и обслуживание тепловых сетей</t>
  </si>
  <si>
    <t>Внутридомовое обслуживание и содержание водоснобжения и канализация</t>
  </si>
  <si>
    <t>-</t>
  </si>
  <si>
    <t>дома с полной степенью благоустройства с электро плитами</t>
  </si>
  <si>
    <t>Сбрасывание снега с крыш, сбивание сосулек</t>
  </si>
  <si>
    <t>Очистка приямков от мусора и снега в домах при наличии подвала</t>
  </si>
  <si>
    <t>Покос травы, сбор и выноска</t>
  </si>
  <si>
    <t>Стомость на 1 кв.м. общ. Площади ( рублей в месяц)</t>
  </si>
  <si>
    <t>через день</t>
  </si>
  <si>
    <t>Внутридомовое обслуживание газового оборудования</t>
  </si>
  <si>
    <t>ТЕКУШИЙ РЕМОНТ, включающий перечень работ по ремонту общего имущества и собственников помещений в доме</t>
  </si>
  <si>
    <t>Приложение № 1</t>
  </si>
  <si>
    <t>Приложение № 4</t>
  </si>
  <si>
    <t>Приложение № 5</t>
  </si>
  <si>
    <t>ЛОТ №4</t>
  </si>
  <si>
    <t>ЛОТ № 4</t>
  </si>
  <si>
    <t>ЛОТ № 3</t>
  </si>
  <si>
    <t>ЛОТ № 2</t>
  </si>
  <si>
    <t>ЛОТ № 1</t>
  </si>
  <si>
    <t>Стомость на 1 кв.м. общей площади         (рублей в месяц)</t>
  </si>
  <si>
    <t>Дератизация, дезинсекция</t>
  </si>
  <si>
    <t>2 раза в год</t>
  </si>
  <si>
    <t>Сдвигание свежевыпавшего снега в дни сильных снегопадов (10 дней)</t>
  </si>
  <si>
    <t>СТОИМОСТЬ</t>
  </si>
  <si>
    <t>д.Тукса, ул. Центральная 21</t>
  </si>
  <si>
    <t>д.Тукса, ул. Центральная 21а</t>
  </si>
  <si>
    <t>д.Тукса, ул. Центральная 27</t>
  </si>
  <si>
    <t>д.Тукса, ул. Центральная 31</t>
  </si>
  <si>
    <t>д.Тукса, ул. Новая 1</t>
  </si>
  <si>
    <t>д.Тукса, ул. Новая 7</t>
  </si>
  <si>
    <t>д.Тукса, ул. Полевая 1</t>
  </si>
  <si>
    <t>д.Тукса, ул. Полевая 3</t>
  </si>
  <si>
    <t>д.Тукса, ул. Полевая 4</t>
  </si>
  <si>
    <t>д.Тукса, ул. Полевая 7</t>
  </si>
  <si>
    <t>д.Тукса, ул. Полевая 8</t>
  </si>
  <si>
    <t>д.Тукса, ул. Полевая 9</t>
  </si>
  <si>
    <t>д.Тукса, ул. Центральная 38а</t>
  </si>
  <si>
    <t>д.Тукса, ул. Центральная 108</t>
  </si>
  <si>
    <t>д.Тукса, ул. Центральная 188</t>
  </si>
  <si>
    <t>д.Тукса, ул. Центральная 190а</t>
  </si>
  <si>
    <t>д.Тукса, ул. Центральная 190б</t>
  </si>
  <si>
    <t>д.Тукса, ул. Центральная 109</t>
  </si>
  <si>
    <t>д.Тукса, ул. Центральная 131а</t>
  </si>
  <si>
    <t>д.Тукса, ул. Центральная 189</t>
  </si>
  <si>
    <t>д.Тукса, ул. Центральная 191</t>
  </si>
  <si>
    <t>д.Тукса, ул. Центральная 209</t>
  </si>
  <si>
    <t>д.Тукса, ул. Центральная 211</t>
  </si>
  <si>
    <t>п.Устье Видлицы, ул. Привокзальная 2</t>
  </si>
  <si>
    <t>ст.</t>
  </si>
  <si>
    <t>м.</t>
  </si>
  <si>
    <t>чуг.</t>
  </si>
  <si>
    <t>блоч.</t>
  </si>
  <si>
    <t>ц.</t>
  </si>
  <si>
    <t>щит.</t>
  </si>
  <si>
    <t>ЛОТ №5</t>
  </si>
  <si>
    <t>г.Олонец, ул. Совхозная 4</t>
  </si>
  <si>
    <t>ЛОТ №6</t>
  </si>
  <si>
    <t>п.Ковера, ул. Пушкина 5</t>
  </si>
  <si>
    <t>ЛОТ № 5</t>
  </si>
  <si>
    <t>ЛОТ № 6</t>
  </si>
  <si>
    <t>г.Олонец, ул. Буденного 55</t>
  </si>
  <si>
    <t>г.Олонец, ул. Коммунальная 6</t>
  </si>
  <si>
    <t>ЛОТ № 7</t>
  </si>
  <si>
    <t>д.Коткозеро, ул. Олонецкая 3</t>
  </si>
  <si>
    <t>д.Коткозеро, ул. Олонецкая 27</t>
  </si>
  <si>
    <t>д.Коткозеро, ул. Школьная 1</t>
  </si>
  <si>
    <t>д.Коткозеро, ул. Школьная 3</t>
  </si>
  <si>
    <t>д.Коткозеро, ул. Школьная 5</t>
  </si>
  <si>
    <t>д.Коткозеро, ул. Зеленая 12г</t>
  </si>
  <si>
    <t>ЛОТ №7</t>
  </si>
  <si>
    <t>Полублагоустроенный жилой фонд с баллонным газоснабжением.</t>
  </si>
  <si>
    <t>п.Устье Видлицы, ул. Привокзальная 3</t>
  </si>
  <si>
    <t>п.Устье Видлицы, ул. Привокзальная 8</t>
  </si>
  <si>
    <t>п.Устье Видлицы, ул. Привокзальная 9</t>
  </si>
  <si>
    <t>п.Устье Видлицы, пер. Ладожский 6</t>
  </si>
  <si>
    <t>п.Устье Видлицы, пер. Пионерский 7</t>
  </si>
  <si>
    <t>п.Устье Видлицы, пер. Пионерский 10</t>
  </si>
  <si>
    <t>п.Устье Видлицы, ул. Железнодорожная 6</t>
  </si>
  <si>
    <t>п.Устье Видлицы, ул. Железнодорожная 8</t>
  </si>
  <si>
    <t>п.Устье Видлицы, ул. Кротова 2</t>
  </si>
  <si>
    <t>п.Устье Видлицы, ул. Кротова 13</t>
  </si>
  <si>
    <t>бет.пан.</t>
  </si>
  <si>
    <t>п.Устье Видлицы, ул. Кротова 14</t>
  </si>
  <si>
    <t>п.Устье Видлицы, ул. Кротова 18</t>
  </si>
  <si>
    <t>п.Устье Видлицы, ул. Кротова 39</t>
  </si>
  <si>
    <t>п.Устье Видлицы, ул. Ладожская 5</t>
  </si>
  <si>
    <t>п.Устье Видлицы, ул. Ладожская 14</t>
  </si>
  <si>
    <t>п.Устье Видлицы, ул. Ладожская 18</t>
  </si>
  <si>
    <t>проч. мат.</t>
  </si>
  <si>
    <t>п.Устье Видлицы, ул. Ладожская 37</t>
  </si>
  <si>
    <t>п.Устье Видлицы, ул. Ладожская 62</t>
  </si>
  <si>
    <t>п.Устье Видлицы, ул. Ладожская 65</t>
  </si>
  <si>
    <t>п.Устье Видлицы, ул. Ладожская 67</t>
  </si>
  <si>
    <t>с. Видилица, ул. Набережная 89</t>
  </si>
  <si>
    <t>с. Видилица, ул. Набережная 120а</t>
  </si>
  <si>
    <t>с. Видилица, ул. Сосновая 11</t>
  </si>
  <si>
    <t>бет.блок.</t>
  </si>
  <si>
    <t>с. Видилица, ул.  Школьная 3</t>
  </si>
  <si>
    <t>с. Видилица, ул.  Школьная 16</t>
  </si>
  <si>
    <t>с. Видилица, ул.  Школьная 35</t>
  </si>
  <si>
    <t>с. Видилица, ул.  Школьная 36</t>
  </si>
  <si>
    <t>с. Видилица, ул.  Школьная 47</t>
  </si>
  <si>
    <t>г. Олонец, ул. Коммунальная 2а</t>
  </si>
  <si>
    <t>блоч.дощ.</t>
  </si>
  <si>
    <t>ЛОТ № 8</t>
  </si>
  <si>
    <t>д.Большие Горы, д. 122</t>
  </si>
  <si>
    <t>ЛОТ № 9</t>
  </si>
  <si>
    <t>д.Верхняя Видлица, д. 3</t>
  </si>
  <si>
    <t>д.Верхняя Видлица, д. 4</t>
  </si>
  <si>
    <t>д.Верхняя Видлица, д. 6</t>
  </si>
  <si>
    <t>ЛОТ №8</t>
  </si>
  <si>
    <t>ЛОТ №9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</si>
</sst>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5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Border="1" applyAlignment="1">
      <alignment/>
    </xf>
    <xf numFmtId="0" fontId="3" fillId="0" borderId="14" xfId="0" applyFont="1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0" borderId="19" xfId="0" applyFont="1" applyBorder="1" applyAlignment="1">
      <alignment horizontal="left"/>
    </xf>
    <xf numFmtId="0" fontId="0" fillId="0" borderId="20" xfId="0" applyBorder="1" applyAlignment="1">
      <alignment/>
    </xf>
    <xf numFmtId="0" fontId="0" fillId="0" borderId="19" xfId="0" applyBorder="1" applyAlignment="1">
      <alignment wrapText="1"/>
    </xf>
    <xf numFmtId="0" fontId="4" fillId="0" borderId="21" xfId="0" applyFont="1" applyBorder="1" applyAlignment="1">
      <alignment/>
    </xf>
    <xf numFmtId="0" fontId="4" fillId="0" borderId="20" xfId="0" applyFont="1" applyBorder="1" applyAlignment="1">
      <alignment/>
    </xf>
    <xf numFmtId="0" fontId="3" fillId="0" borderId="20" xfId="0" applyFont="1" applyBorder="1" applyAlignment="1">
      <alignment horizontal="left"/>
    </xf>
    <xf numFmtId="0" fontId="6" fillId="0" borderId="20" xfId="0" applyFont="1" applyBorder="1" applyAlignment="1">
      <alignment/>
    </xf>
    <xf numFmtId="0" fontId="0" fillId="0" borderId="21" xfId="0" applyBorder="1" applyAlignment="1">
      <alignment/>
    </xf>
    <xf numFmtId="0" fontId="6" fillId="0" borderId="11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4" fillId="0" borderId="20" xfId="0" applyFont="1" applyBorder="1" applyAlignment="1">
      <alignment wrapText="1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0" fillId="0" borderId="21" xfId="0" applyFill="1" applyBorder="1" applyAlignment="1">
      <alignment/>
    </xf>
    <xf numFmtId="0" fontId="8" fillId="0" borderId="11" xfId="0" applyFont="1" applyBorder="1" applyAlignment="1">
      <alignment horizontal="left"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 wrapText="1"/>
    </xf>
    <xf numFmtId="0" fontId="6" fillId="0" borderId="15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0" fontId="8" fillId="0" borderId="14" xfId="0" applyFont="1" applyBorder="1" applyAlignment="1">
      <alignment horizontal="left"/>
    </xf>
    <xf numFmtId="0" fontId="6" fillId="0" borderId="15" xfId="0" applyFont="1" applyBorder="1" applyAlignment="1">
      <alignment/>
    </xf>
    <xf numFmtId="0" fontId="6" fillId="0" borderId="14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6" fillId="0" borderId="19" xfId="0" applyFont="1" applyBorder="1" applyAlignment="1">
      <alignment/>
    </xf>
    <xf numFmtId="0" fontId="8" fillId="0" borderId="19" xfId="0" applyFont="1" applyBorder="1" applyAlignment="1">
      <alignment horizontal="left"/>
    </xf>
    <xf numFmtId="0" fontId="6" fillId="0" borderId="19" xfId="0" applyFont="1" applyBorder="1" applyAlignment="1">
      <alignment wrapText="1"/>
    </xf>
    <xf numFmtId="0" fontId="6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Fill="1" applyBorder="1" applyAlignment="1">
      <alignment wrapText="1"/>
    </xf>
    <xf numFmtId="2" fontId="0" fillId="0" borderId="20" xfId="0" applyNumberFormat="1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2" fontId="4" fillId="0" borderId="21" xfId="0" applyNumberFormat="1" applyFont="1" applyBorder="1" applyAlignment="1">
      <alignment/>
    </xf>
    <xf numFmtId="2" fontId="4" fillId="0" borderId="20" xfId="0" applyNumberFormat="1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4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20" xfId="0" applyFill="1" applyBorder="1" applyAlignment="1">
      <alignment/>
    </xf>
    <xf numFmtId="0" fontId="9" fillId="0" borderId="20" xfId="0" applyFont="1" applyBorder="1" applyAlignment="1">
      <alignment horizontal="right"/>
    </xf>
    <xf numFmtId="0" fontId="3" fillId="0" borderId="19" xfId="0" applyFont="1" applyFill="1" applyBorder="1" applyAlignment="1">
      <alignment/>
    </xf>
    <xf numFmtId="2" fontId="3" fillId="0" borderId="0" xfId="0" applyNumberFormat="1" applyFont="1" applyAlignment="1">
      <alignment/>
    </xf>
    <xf numFmtId="0" fontId="10" fillId="0" borderId="0" xfId="0" applyFont="1" applyAlignment="1">
      <alignment/>
    </xf>
    <xf numFmtId="173" fontId="3" fillId="0" borderId="0" xfId="0" applyNumberFormat="1" applyFont="1" applyAlignment="1">
      <alignment/>
    </xf>
    <xf numFmtId="173" fontId="5" fillId="0" borderId="0" xfId="0" applyNumberFormat="1" applyFont="1" applyAlignment="1">
      <alignment/>
    </xf>
    <xf numFmtId="0" fontId="5" fillId="0" borderId="22" xfId="0" applyFont="1" applyBorder="1" applyAlignment="1">
      <alignment horizontal="left"/>
    </xf>
    <xf numFmtId="0" fontId="6" fillId="0" borderId="14" xfId="0" applyFont="1" applyFill="1" applyBorder="1" applyAlignment="1">
      <alignment wrapText="1"/>
    </xf>
    <xf numFmtId="2" fontId="0" fillId="0" borderId="0" xfId="0" applyNumberFormat="1" applyBorder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0" xfId="0" applyFont="1" applyFill="1" applyBorder="1" applyAlignment="1">
      <alignment/>
    </xf>
    <xf numFmtId="0" fontId="9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6" fillId="0" borderId="0" xfId="0" applyFont="1" applyFill="1" applyBorder="1" applyAlignment="1">
      <alignment wrapText="1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/>
    </xf>
    <xf numFmtId="2" fontId="4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11" xfId="0" applyFill="1" applyBorder="1" applyAlignment="1">
      <alignment/>
    </xf>
    <xf numFmtId="0" fontId="3" fillId="0" borderId="11" xfId="0" applyFont="1" applyFill="1" applyBorder="1" applyAlignment="1">
      <alignment horizontal="left"/>
    </xf>
    <xf numFmtId="0" fontId="0" fillId="0" borderId="11" xfId="0" applyFill="1" applyBorder="1" applyAlignment="1">
      <alignment wrapText="1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6" fillId="0" borderId="11" xfId="0" applyFont="1" applyFill="1" applyBorder="1" applyAlignment="1">
      <alignment wrapText="1"/>
    </xf>
    <xf numFmtId="0" fontId="3" fillId="0" borderId="14" xfId="0" applyFon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3" fillId="0" borderId="19" xfId="0" applyFont="1" applyFill="1" applyBorder="1" applyAlignment="1">
      <alignment horizontal="left"/>
    </xf>
    <xf numFmtId="0" fontId="0" fillId="0" borderId="19" xfId="0" applyFill="1" applyBorder="1" applyAlignment="1">
      <alignment wrapText="1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173" fontId="3" fillId="0" borderId="0" xfId="0" applyNumberFormat="1" applyFont="1" applyFill="1" applyAlignment="1">
      <alignment/>
    </xf>
    <xf numFmtId="0" fontId="3" fillId="0" borderId="20" xfId="0" applyFont="1" applyFill="1" applyBorder="1" applyAlignment="1">
      <alignment wrapText="1"/>
    </xf>
    <xf numFmtId="0" fontId="3" fillId="0" borderId="2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wrapText="1"/>
    </xf>
    <xf numFmtId="2" fontId="0" fillId="0" borderId="0" xfId="0" applyNumberFormat="1" applyFill="1" applyBorder="1" applyAlignment="1">
      <alignment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5" fillId="0" borderId="20" xfId="0" applyFont="1" applyFill="1" applyBorder="1" applyAlignment="1">
      <alignment wrapText="1"/>
    </xf>
    <xf numFmtId="0" fontId="5" fillId="0" borderId="20" xfId="0" applyFont="1" applyFill="1" applyBorder="1" applyAlignment="1">
      <alignment/>
    </xf>
    <xf numFmtId="0" fontId="3" fillId="0" borderId="19" xfId="0" applyFont="1" applyFill="1" applyBorder="1" applyAlignment="1">
      <alignment wrapText="1"/>
    </xf>
    <xf numFmtId="0" fontId="5" fillId="0" borderId="19" xfId="0" applyFont="1" applyFill="1" applyBorder="1" applyAlignment="1">
      <alignment wrapText="1"/>
    </xf>
    <xf numFmtId="0" fontId="5" fillId="0" borderId="19" xfId="0" applyFont="1" applyFill="1" applyBorder="1" applyAlignment="1">
      <alignment/>
    </xf>
    <xf numFmtId="2" fontId="3" fillId="0" borderId="19" xfId="0" applyNumberFormat="1" applyFont="1" applyFill="1" applyBorder="1" applyAlignment="1">
      <alignment/>
    </xf>
    <xf numFmtId="0" fontId="3" fillId="0" borderId="17" xfId="0" applyFont="1" applyFill="1" applyBorder="1" applyAlignment="1">
      <alignment wrapText="1"/>
    </xf>
    <xf numFmtId="2" fontId="3" fillId="0" borderId="18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2" fontId="5" fillId="0" borderId="20" xfId="0" applyNumberFormat="1" applyFont="1" applyFill="1" applyBorder="1" applyAlignment="1">
      <alignment horizontal="right"/>
    </xf>
    <xf numFmtId="2" fontId="3" fillId="0" borderId="20" xfId="0" applyNumberFormat="1" applyFont="1" applyFill="1" applyBorder="1" applyAlignment="1">
      <alignment/>
    </xf>
    <xf numFmtId="2" fontId="5" fillId="0" borderId="20" xfId="0" applyNumberFormat="1" applyFont="1" applyFill="1" applyBorder="1" applyAlignment="1">
      <alignment/>
    </xf>
    <xf numFmtId="2" fontId="3" fillId="0" borderId="20" xfId="0" applyNumberFormat="1" applyFont="1" applyFill="1" applyBorder="1" applyAlignment="1">
      <alignment horizontal="right"/>
    </xf>
    <xf numFmtId="2" fontId="5" fillId="0" borderId="19" xfId="0" applyNumberFormat="1" applyFont="1" applyFill="1" applyBorder="1" applyAlignment="1">
      <alignment/>
    </xf>
    <xf numFmtId="0" fontId="3" fillId="0" borderId="19" xfId="0" applyFont="1" applyFill="1" applyBorder="1" applyAlignment="1">
      <alignment horizontal="right" wrapText="1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left"/>
    </xf>
    <xf numFmtId="2" fontId="0" fillId="0" borderId="20" xfId="0" applyNumberFormat="1" applyFill="1" applyBorder="1" applyAlignment="1">
      <alignment/>
    </xf>
    <xf numFmtId="0" fontId="3" fillId="33" borderId="2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0" borderId="20" xfId="0" applyBorder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5" fillId="0" borderId="21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6" fillId="0" borderId="20" xfId="0" applyFont="1" applyBorder="1" applyAlignment="1">
      <alignment horizontal="center" wrapText="1"/>
    </xf>
    <xf numFmtId="0" fontId="6" fillId="0" borderId="20" xfId="0" applyFont="1" applyBorder="1" applyAlignment="1">
      <alignment/>
    </xf>
    <xf numFmtId="0" fontId="6" fillId="0" borderId="11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5" fillId="0" borderId="23" xfId="0" applyFont="1" applyFill="1" applyBorder="1" applyAlignment="1">
      <alignment horizontal="left"/>
    </xf>
    <xf numFmtId="0" fontId="0" fillId="0" borderId="23" xfId="0" applyFill="1" applyBorder="1" applyAlignment="1">
      <alignment/>
    </xf>
    <xf numFmtId="0" fontId="0" fillId="0" borderId="22" xfId="0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T165"/>
  <sheetViews>
    <sheetView zoomScalePageLayoutView="0" workbookViewId="0" topLeftCell="A61">
      <selection activeCell="S94" sqref="S66:S94"/>
    </sheetView>
  </sheetViews>
  <sheetFormatPr defaultColWidth="9.00390625" defaultRowHeight="12.75"/>
  <cols>
    <col min="1" max="1" width="3.375" style="0" customWidth="1"/>
    <col min="2" max="2" width="35.25390625" style="0" customWidth="1"/>
    <col min="3" max="3" width="5.875" style="0" customWidth="1"/>
    <col min="4" max="4" width="4.875" style="0" customWidth="1"/>
    <col min="5" max="5" width="5.75390625" style="0" customWidth="1"/>
    <col min="6" max="6" width="6.625" style="0" customWidth="1"/>
    <col min="7" max="7" width="6.75390625" style="0" customWidth="1"/>
    <col min="8" max="8" width="7.375" style="0" customWidth="1"/>
    <col min="9" max="9" width="6.125" style="0" customWidth="1"/>
    <col min="10" max="10" width="5.00390625" style="0" customWidth="1"/>
    <col min="11" max="11" width="4.875" style="0" customWidth="1"/>
    <col min="12" max="12" width="4.25390625" style="0" customWidth="1"/>
    <col min="13" max="13" width="9.75390625" style="0" bestFit="1" customWidth="1"/>
    <col min="14" max="14" width="4.75390625" style="0" customWidth="1"/>
    <col min="15" max="15" width="6.25390625" style="0" customWidth="1"/>
    <col min="16" max="16" width="8.125" style="0" customWidth="1"/>
    <col min="17" max="17" width="8.625" style="0" customWidth="1"/>
    <col min="18" max="18" width="9.875" style="0" customWidth="1"/>
    <col min="19" max="19" width="8.875" style="0" customWidth="1"/>
    <col min="20" max="20" width="9.125" style="0" hidden="1" customWidth="1"/>
    <col min="21" max="21" width="0" style="0" hidden="1" customWidth="1"/>
    <col min="22" max="22" width="25.125" style="0" customWidth="1"/>
  </cols>
  <sheetData>
    <row r="1" spans="1:18" s="3" customFormat="1" ht="15.75">
      <c r="A1" s="139" t="s">
        <v>102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2"/>
    </row>
    <row r="2" spans="1:19" s="54" customFormat="1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59"/>
      <c r="M2" s="59"/>
      <c r="N2" s="59"/>
      <c r="O2" s="59"/>
      <c r="P2" s="59" t="s">
        <v>0</v>
      </c>
      <c r="Q2" s="59"/>
      <c r="R2" s="59"/>
      <c r="S2" s="59"/>
    </row>
    <row r="3" spans="1:19" s="54" customFormat="1" ht="12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59"/>
      <c r="M3" s="59"/>
      <c r="N3" s="59"/>
      <c r="O3" s="59"/>
      <c r="P3" s="59" t="s">
        <v>1</v>
      </c>
      <c r="Q3" s="59"/>
      <c r="R3" s="59"/>
      <c r="S3" s="59"/>
    </row>
    <row r="4" spans="1:19" s="54" customFormat="1" ht="9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59"/>
      <c r="M4" s="59"/>
      <c r="N4" s="59"/>
      <c r="O4" s="59"/>
      <c r="P4" s="59" t="s">
        <v>2</v>
      </c>
      <c r="Q4" s="59"/>
      <c r="R4" s="59"/>
      <c r="S4" s="59"/>
    </row>
    <row r="5" spans="1:18" s="33" customFormat="1" ht="15.75">
      <c r="A5" s="2"/>
      <c r="B5" s="2"/>
      <c r="C5" s="2"/>
      <c r="D5" s="2"/>
      <c r="E5" s="2"/>
      <c r="F5" s="2"/>
      <c r="G5" s="2"/>
      <c r="H5" s="2" t="s">
        <v>53</v>
      </c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s="33" customFormat="1" ht="15.75">
      <c r="A6" s="2"/>
      <c r="B6" s="2"/>
      <c r="H6" s="33" t="s">
        <v>54</v>
      </c>
      <c r="O6" s="2"/>
      <c r="P6" s="2"/>
      <c r="Q6" s="2"/>
      <c r="R6" s="2"/>
    </row>
    <row r="7" spans="1:18" s="33" customFormat="1" ht="12.75" customHeight="1">
      <c r="A7" s="2"/>
      <c r="B7" s="2"/>
      <c r="H7" s="33" t="s">
        <v>55</v>
      </c>
      <c r="O7" s="2"/>
      <c r="P7" s="2"/>
      <c r="Q7" s="2"/>
      <c r="R7" s="2"/>
    </row>
    <row r="8" spans="1:18" s="54" customFormat="1" ht="9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s="3" customFormat="1" ht="15.75">
      <c r="A9" s="138" t="s">
        <v>109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4"/>
    </row>
    <row r="10" spans="1:18" s="3" customFormat="1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4"/>
    </row>
    <row r="11" spans="1:19" s="3" customFormat="1" ht="12.75" customHeight="1">
      <c r="A11" s="7"/>
      <c r="B11" s="8"/>
      <c r="C11" s="9" t="s">
        <v>4</v>
      </c>
      <c r="D11" s="7" t="s">
        <v>5</v>
      </c>
      <c r="E11" s="9" t="s">
        <v>6</v>
      </c>
      <c r="F11" s="7"/>
      <c r="G11" s="10"/>
      <c r="H11" s="11"/>
      <c r="I11" s="7"/>
      <c r="J11" s="7" t="s">
        <v>7</v>
      </c>
      <c r="K11" s="7" t="s">
        <v>8</v>
      </c>
      <c r="L11" s="7"/>
      <c r="M11" s="7"/>
      <c r="N11" s="7"/>
      <c r="O11" s="7" t="s">
        <v>9</v>
      </c>
      <c r="P11" s="7" t="s">
        <v>10</v>
      </c>
      <c r="Q11" s="37" t="s">
        <v>10</v>
      </c>
      <c r="R11" s="37" t="s">
        <v>11</v>
      </c>
      <c r="S11" s="61" t="s">
        <v>12</v>
      </c>
    </row>
    <row r="12" spans="1:19" s="3" customFormat="1" ht="12.75" customHeight="1">
      <c r="A12" s="13"/>
      <c r="B12" s="14"/>
      <c r="C12" s="13"/>
      <c r="D12" s="13" t="s">
        <v>7</v>
      </c>
      <c r="E12" s="13"/>
      <c r="F12" s="13"/>
      <c r="G12" s="15"/>
      <c r="H12" s="16"/>
      <c r="I12" s="13"/>
      <c r="J12" s="13" t="s">
        <v>13</v>
      </c>
      <c r="K12" s="13" t="s">
        <v>14</v>
      </c>
      <c r="L12" s="13"/>
      <c r="M12" s="13"/>
      <c r="N12" s="13"/>
      <c r="O12" s="13" t="s">
        <v>15</v>
      </c>
      <c r="P12" s="13" t="s">
        <v>15</v>
      </c>
      <c r="Q12" s="43" t="s">
        <v>16</v>
      </c>
      <c r="R12" s="43" t="s">
        <v>17</v>
      </c>
      <c r="S12" s="60" t="s">
        <v>18</v>
      </c>
    </row>
    <row r="13" spans="1:19" s="3" customFormat="1" ht="12.75" customHeight="1">
      <c r="A13" s="13" t="s">
        <v>19</v>
      </c>
      <c r="B13" s="14" t="s">
        <v>20</v>
      </c>
      <c r="C13" s="13"/>
      <c r="D13" s="13" t="s">
        <v>21</v>
      </c>
      <c r="E13" s="13"/>
      <c r="F13" s="13" t="s">
        <v>22</v>
      </c>
      <c r="G13" s="17" t="s">
        <v>12</v>
      </c>
      <c r="H13" s="18"/>
      <c r="I13" s="13" t="s">
        <v>23</v>
      </c>
      <c r="J13" s="13" t="s">
        <v>24</v>
      </c>
      <c r="K13" s="13" t="s">
        <v>25</v>
      </c>
      <c r="L13" s="13" t="s">
        <v>26</v>
      </c>
      <c r="M13" s="13" t="s">
        <v>27</v>
      </c>
      <c r="N13" s="13" t="s">
        <v>28</v>
      </c>
      <c r="O13" s="13" t="s">
        <v>29</v>
      </c>
      <c r="P13" s="13" t="s">
        <v>29</v>
      </c>
      <c r="Q13" s="43" t="s">
        <v>30</v>
      </c>
      <c r="R13" s="43"/>
      <c r="S13" s="60" t="s">
        <v>31</v>
      </c>
    </row>
    <row r="14" spans="1:19" s="3" customFormat="1" ht="12.75" customHeight="1">
      <c r="A14" s="19" t="s">
        <v>32</v>
      </c>
      <c r="B14" s="20" t="s">
        <v>33</v>
      </c>
      <c r="C14" s="19"/>
      <c r="D14" s="19" t="s">
        <v>34</v>
      </c>
      <c r="E14" s="19"/>
      <c r="F14" s="19"/>
      <c r="G14" s="21" t="s">
        <v>35</v>
      </c>
      <c r="H14" s="21" t="s">
        <v>36</v>
      </c>
      <c r="I14" s="19" t="s">
        <v>37</v>
      </c>
      <c r="J14" s="19" t="s">
        <v>38</v>
      </c>
      <c r="K14" s="19" t="s">
        <v>39</v>
      </c>
      <c r="L14" s="19" t="s">
        <v>14</v>
      </c>
      <c r="M14" s="19" t="s">
        <v>40</v>
      </c>
      <c r="N14" s="19" t="s">
        <v>41</v>
      </c>
      <c r="O14" s="19"/>
      <c r="P14" s="19"/>
      <c r="Q14" s="22"/>
      <c r="R14" s="22"/>
      <c r="S14" s="19"/>
    </row>
    <row r="15" spans="1:19" s="3" customFormat="1" ht="12.75" customHeight="1">
      <c r="A15" s="24"/>
      <c r="B15" s="29" t="s">
        <v>48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30"/>
      <c r="R15" s="30"/>
      <c r="S15" s="24"/>
    </row>
    <row r="16" spans="1:19" s="3" customFormat="1" ht="12.75" customHeight="1">
      <c r="A16" s="21">
        <v>1</v>
      </c>
      <c r="B16" s="25" t="s">
        <v>115</v>
      </c>
      <c r="C16" s="65">
        <v>1</v>
      </c>
      <c r="D16" s="21">
        <v>2</v>
      </c>
      <c r="E16" s="21">
        <v>1981</v>
      </c>
      <c r="F16" s="21">
        <v>322</v>
      </c>
      <c r="G16" s="21">
        <v>101</v>
      </c>
      <c r="H16" s="21">
        <v>57</v>
      </c>
      <c r="I16" s="21" t="s">
        <v>46</v>
      </c>
      <c r="J16" s="21"/>
      <c r="K16" s="65"/>
      <c r="L16" s="21"/>
      <c r="M16" s="21" t="s">
        <v>45</v>
      </c>
      <c r="N16" s="21">
        <v>42</v>
      </c>
      <c r="O16" s="21">
        <v>0</v>
      </c>
      <c r="P16" s="21">
        <v>0</v>
      </c>
      <c r="Q16" s="27">
        <v>0</v>
      </c>
      <c r="R16" s="21">
        <v>0</v>
      </c>
      <c r="S16" s="21">
        <v>1200</v>
      </c>
    </row>
    <row r="17" spans="1:19" s="3" customFormat="1" ht="12.75" customHeight="1">
      <c r="A17" s="21">
        <v>2</v>
      </c>
      <c r="B17" s="25" t="s">
        <v>116</v>
      </c>
      <c r="C17" s="65">
        <v>1</v>
      </c>
      <c r="D17" s="65">
        <v>2</v>
      </c>
      <c r="E17" s="65">
        <v>1981</v>
      </c>
      <c r="F17" s="65">
        <v>403</v>
      </c>
      <c r="G17" s="65">
        <v>112</v>
      </c>
      <c r="H17" s="65">
        <v>62</v>
      </c>
      <c r="I17" s="65" t="s">
        <v>46</v>
      </c>
      <c r="J17" s="65"/>
      <c r="K17" s="65"/>
      <c r="L17" s="65"/>
      <c r="M17" s="65" t="s">
        <v>49</v>
      </c>
      <c r="N17" s="65">
        <v>38</v>
      </c>
      <c r="O17" s="65">
        <v>0</v>
      </c>
      <c r="P17" s="65">
        <v>0</v>
      </c>
      <c r="Q17" s="34">
        <v>0</v>
      </c>
      <c r="R17" s="65">
        <v>0</v>
      </c>
      <c r="S17" s="65">
        <v>1200</v>
      </c>
    </row>
    <row r="18" spans="1:19" s="3" customFormat="1" ht="12.75" customHeight="1">
      <c r="A18" s="21">
        <v>3</v>
      </c>
      <c r="B18" s="25" t="s">
        <v>117</v>
      </c>
      <c r="C18" s="65">
        <v>1</v>
      </c>
      <c r="D18" s="65">
        <v>4</v>
      </c>
      <c r="E18" s="65">
        <v>1973</v>
      </c>
      <c r="F18" s="65">
        <v>323</v>
      </c>
      <c r="G18" s="65">
        <v>99</v>
      </c>
      <c r="H18" s="65">
        <v>58</v>
      </c>
      <c r="I18" s="65" t="s">
        <v>46</v>
      </c>
      <c r="J18" s="65" t="s">
        <v>139</v>
      </c>
      <c r="K18" s="65" t="s">
        <v>140</v>
      </c>
      <c r="L18" s="65"/>
      <c r="M18" s="65" t="s">
        <v>49</v>
      </c>
      <c r="N18" s="65">
        <v>61</v>
      </c>
      <c r="O18" s="65">
        <v>0</v>
      </c>
      <c r="P18" s="65">
        <v>0</v>
      </c>
      <c r="Q18" s="34">
        <v>0</v>
      </c>
      <c r="R18" s="65">
        <v>0</v>
      </c>
      <c r="S18" s="65">
        <v>1600</v>
      </c>
    </row>
    <row r="19" spans="1:19" s="3" customFormat="1" ht="12.75" customHeight="1">
      <c r="A19" s="65">
        <v>4</v>
      </c>
      <c r="B19" s="25" t="s">
        <v>118</v>
      </c>
      <c r="C19" s="65">
        <v>1</v>
      </c>
      <c r="D19" s="65">
        <v>3</v>
      </c>
      <c r="E19" s="65">
        <v>1973</v>
      </c>
      <c r="F19" s="65">
        <v>350</v>
      </c>
      <c r="G19" s="65">
        <v>100</v>
      </c>
      <c r="H19" s="65">
        <v>60</v>
      </c>
      <c r="I19" s="65" t="s">
        <v>46</v>
      </c>
      <c r="J19" s="65"/>
      <c r="K19" s="65"/>
      <c r="L19" s="65"/>
      <c r="M19" s="65" t="s">
        <v>49</v>
      </c>
      <c r="N19" s="65">
        <v>60</v>
      </c>
      <c r="O19" s="65">
        <v>0</v>
      </c>
      <c r="P19" s="65">
        <v>0</v>
      </c>
      <c r="Q19" s="34">
        <v>0</v>
      </c>
      <c r="R19" s="65">
        <v>0</v>
      </c>
      <c r="S19" s="65">
        <v>1600</v>
      </c>
    </row>
    <row r="20" spans="1:19" s="3" customFormat="1" ht="12.75" customHeight="1">
      <c r="A20" s="2"/>
      <c r="B20" s="66" t="s">
        <v>44</v>
      </c>
      <c r="C20" s="66"/>
      <c r="D20" s="66"/>
      <c r="E20" s="66"/>
      <c r="F20" s="66">
        <f>F16+F17+F18+F19</f>
        <v>1398</v>
      </c>
      <c r="G20" s="66">
        <f>G16+G17+G18+G19</f>
        <v>412</v>
      </c>
      <c r="H20" s="66">
        <f>H16+H17+H18+H19</f>
        <v>237</v>
      </c>
      <c r="I20" s="66"/>
      <c r="J20" s="66"/>
      <c r="K20" s="66"/>
      <c r="L20" s="66"/>
      <c r="M20" s="66"/>
      <c r="N20" s="66"/>
      <c r="O20" s="66">
        <f>O16+O17+O18+O19</f>
        <v>0</v>
      </c>
      <c r="P20" s="66">
        <f>P16+P17+P18+P19</f>
        <v>0</v>
      </c>
      <c r="Q20" s="66">
        <f>Q16+Q17+Q18+Q19</f>
        <v>0</v>
      </c>
      <c r="R20" s="66">
        <f>R16+R17+R18+R19</f>
        <v>0</v>
      </c>
      <c r="S20" s="66">
        <f>S16+S17+S18+S19</f>
        <v>5600</v>
      </c>
    </row>
    <row r="21" spans="1:19" s="3" customFormat="1" ht="12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54"/>
    </row>
    <row r="22" spans="1:18" s="3" customFormat="1" ht="12.75" customHeight="1">
      <c r="A22" s="138" t="s">
        <v>108</v>
      </c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4"/>
    </row>
    <row r="23" spans="1:18" s="3" customFormat="1" ht="12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4"/>
    </row>
    <row r="24" spans="1:19" s="3" customFormat="1" ht="12.75" customHeight="1">
      <c r="A24" s="7"/>
      <c r="B24" s="8"/>
      <c r="C24" s="9" t="s">
        <v>4</v>
      </c>
      <c r="D24" s="7" t="s">
        <v>5</v>
      </c>
      <c r="E24" s="9" t="s">
        <v>6</v>
      </c>
      <c r="F24" s="7"/>
      <c r="G24" s="10"/>
      <c r="H24" s="11"/>
      <c r="I24" s="7"/>
      <c r="J24" s="7" t="s">
        <v>7</v>
      </c>
      <c r="K24" s="7" t="s">
        <v>8</v>
      </c>
      <c r="L24" s="7"/>
      <c r="M24" s="7"/>
      <c r="N24" s="7"/>
      <c r="O24" s="7" t="s">
        <v>9</v>
      </c>
      <c r="P24" s="7" t="s">
        <v>10</v>
      </c>
      <c r="Q24" s="37" t="s">
        <v>10</v>
      </c>
      <c r="R24" s="37" t="s">
        <v>11</v>
      </c>
      <c r="S24" s="61" t="s">
        <v>12</v>
      </c>
    </row>
    <row r="25" spans="1:19" s="3" customFormat="1" ht="12.75" customHeight="1">
      <c r="A25" s="13"/>
      <c r="B25" s="14"/>
      <c r="C25" s="13"/>
      <c r="D25" s="13" t="s">
        <v>7</v>
      </c>
      <c r="E25" s="13"/>
      <c r="F25" s="13"/>
      <c r="G25" s="15"/>
      <c r="H25" s="16"/>
      <c r="I25" s="13"/>
      <c r="J25" s="13" t="s">
        <v>13</v>
      </c>
      <c r="K25" s="13" t="s">
        <v>14</v>
      </c>
      <c r="L25" s="13"/>
      <c r="M25" s="13"/>
      <c r="N25" s="13"/>
      <c r="O25" s="13" t="s">
        <v>15</v>
      </c>
      <c r="P25" s="13" t="s">
        <v>15</v>
      </c>
      <c r="Q25" s="43" t="s">
        <v>16</v>
      </c>
      <c r="R25" s="43" t="s">
        <v>17</v>
      </c>
      <c r="S25" s="60" t="s">
        <v>18</v>
      </c>
    </row>
    <row r="26" spans="1:19" s="3" customFormat="1" ht="12.75" customHeight="1">
      <c r="A26" s="13" t="s">
        <v>19</v>
      </c>
      <c r="B26" s="14" t="s">
        <v>20</v>
      </c>
      <c r="C26" s="13"/>
      <c r="D26" s="13" t="s">
        <v>21</v>
      </c>
      <c r="E26" s="13"/>
      <c r="F26" s="13" t="s">
        <v>22</v>
      </c>
      <c r="G26" s="17" t="s">
        <v>12</v>
      </c>
      <c r="H26" s="18"/>
      <c r="I26" s="13" t="s">
        <v>23</v>
      </c>
      <c r="J26" s="13" t="s">
        <v>24</v>
      </c>
      <c r="K26" s="13" t="s">
        <v>25</v>
      </c>
      <c r="L26" s="13" t="s">
        <v>26</v>
      </c>
      <c r="M26" s="13" t="s">
        <v>27</v>
      </c>
      <c r="N26" s="13" t="s">
        <v>28</v>
      </c>
      <c r="O26" s="13" t="s">
        <v>29</v>
      </c>
      <c r="P26" s="13" t="s">
        <v>29</v>
      </c>
      <c r="Q26" s="43" t="s">
        <v>30</v>
      </c>
      <c r="R26" s="43"/>
      <c r="S26" s="60" t="s">
        <v>31</v>
      </c>
    </row>
    <row r="27" spans="1:19" s="3" customFormat="1" ht="12.75" customHeight="1">
      <c r="A27" s="19" t="s">
        <v>32</v>
      </c>
      <c r="B27" s="20" t="s">
        <v>33</v>
      </c>
      <c r="C27" s="19"/>
      <c r="D27" s="19" t="s">
        <v>34</v>
      </c>
      <c r="E27" s="19"/>
      <c r="F27" s="19"/>
      <c r="G27" s="21" t="s">
        <v>35</v>
      </c>
      <c r="H27" s="21" t="s">
        <v>36</v>
      </c>
      <c r="I27" s="19" t="s">
        <v>37</v>
      </c>
      <c r="J27" s="19" t="s">
        <v>38</v>
      </c>
      <c r="K27" s="19" t="s">
        <v>39</v>
      </c>
      <c r="L27" s="19" t="s">
        <v>14</v>
      </c>
      <c r="M27" s="19" t="s">
        <v>40</v>
      </c>
      <c r="N27" s="19" t="s">
        <v>41</v>
      </c>
      <c r="O27" s="19"/>
      <c r="P27" s="19"/>
      <c r="Q27" s="22"/>
      <c r="R27" s="22"/>
      <c r="S27" s="19"/>
    </row>
    <row r="28" spans="1:19" s="3" customFormat="1" ht="12.75" customHeight="1">
      <c r="A28" s="24"/>
      <c r="B28" s="29" t="s">
        <v>48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30"/>
      <c r="R28" s="30"/>
      <c r="S28" s="24"/>
    </row>
    <row r="29" spans="1:19" s="3" customFormat="1" ht="12.75" customHeight="1">
      <c r="A29" s="21">
        <v>1</v>
      </c>
      <c r="B29" s="25" t="s">
        <v>119</v>
      </c>
      <c r="C29" s="65">
        <v>1</v>
      </c>
      <c r="D29" s="65">
        <v>2</v>
      </c>
      <c r="E29" s="65">
        <v>1971</v>
      </c>
      <c r="F29" s="65">
        <v>416</v>
      </c>
      <c r="G29" s="65">
        <v>118</v>
      </c>
      <c r="H29" s="65">
        <v>83</v>
      </c>
      <c r="I29" s="65" t="s">
        <v>42</v>
      </c>
      <c r="J29" s="65" t="s">
        <v>139</v>
      </c>
      <c r="K29" s="65" t="s">
        <v>141</v>
      </c>
      <c r="L29" s="65"/>
      <c r="M29" s="65" t="s">
        <v>142</v>
      </c>
      <c r="N29" s="65">
        <v>51</v>
      </c>
      <c r="O29" s="65">
        <v>0</v>
      </c>
      <c r="P29" s="65">
        <v>0</v>
      </c>
      <c r="Q29" s="34">
        <v>0</v>
      </c>
      <c r="R29" s="65">
        <v>0</v>
      </c>
      <c r="S29" s="65">
        <v>1200</v>
      </c>
    </row>
    <row r="30" spans="1:19" s="3" customFormat="1" ht="12.75" customHeight="1">
      <c r="A30" s="21">
        <v>2</v>
      </c>
      <c r="B30" s="25" t="s">
        <v>120</v>
      </c>
      <c r="C30" s="65">
        <v>1</v>
      </c>
      <c r="D30" s="21">
        <v>2</v>
      </c>
      <c r="E30" s="21">
        <v>1969</v>
      </c>
      <c r="F30" s="21">
        <v>425</v>
      </c>
      <c r="G30" s="21">
        <v>115</v>
      </c>
      <c r="H30" s="21">
        <v>83</v>
      </c>
      <c r="I30" s="21" t="s">
        <v>46</v>
      </c>
      <c r="J30" s="21" t="s">
        <v>139</v>
      </c>
      <c r="K30" s="21" t="s">
        <v>141</v>
      </c>
      <c r="L30" s="21"/>
      <c r="M30" s="21" t="s">
        <v>142</v>
      </c>
      <c r="N30" s="21">
        <v>51</v>
      </c>
      <c r="O30" s="21">
        <v>0</v>
      </c>
      <c r="P30" s="21">
        <v>0</v>
      </c>
      <c r="Q30" s="27">
        <v>0</v>
      </c>
      <c r="R30" s="21">
        <v>0</v>
      </c>
      <c r="S30" s="21">
        <v>1200</v>
      </c>
    </row>
    <row r="31" spans="1:19" s="3" customFormat="1" ht="12.75" customHeight="1">
      <c r="A31" s="21">
        <v>3</v>
      </c>
      <c r="B31" s="25" t="s">
        <v>121</v>
      </c>
      <c r="C31" s="65">
        <v>1</v>
      </c>
      <c r="D31" s="65">
        <v>2</v>
      </c>
      <c r="E31" s="65">
        <v>1969</v>
      </c>
      <c r="F31" s="65">
        <v>372</v>
      </c>
      <c r="G31" s="65">
        <v>117</v>
      </c>
      <c r="H31" s="65">
        <v>88</v>
      </c>
      <c r="I31" s="65" t="s">
        <v>46</v>
      </c>
      <c r="J31" s="65"/>
      <c r="K31" s="65"/>
      <c r="L31" s="65"/>
      <c r="M31" s="65" t="s">
        <v>45</v>
      </c>
      <c r="N31" s="65">
        <v>60</v>
      </c>
      <c r="O31" s="65">
        <v>0</v>
      </c>
      <c r="P31" s="65">
        <v>0</v>
      </c>
      <c r="Q31" s="34">
        <v>0</v>
      </c>
      <c r="R31" s="65">
        <v>0</v>
      </c>
      <c r="S31" s="65">
        <v>1200</v>
      </c>
    </row>
    <row r="32" spans="1:19" s="3" customFormat="1" ht="12.75" customHeight="1">
      <c r="A32" s="21">
        <v>4</v>
      </c>
      <c r="B32" s="25" t="s">
        <v>122</v>
      </c>
      <c r="C32" s="65">
        <v>1</v>
      </c>
      <c r="D32" s="21">
        <v>2</v>
      </c>
      <c r="E32" s="21">
        <v>1975</v>
      </c>
      <c r="F32" s="21">
        <v>391</v>
      </c>
      <c r="G32" s="21">
        <v>119</v>
      </c>
      <c r="H32" s="21">
        <v>88</v>
      </c>
      <c r="I32" s="21" t="s">
        <v>46</v>
      </c>
      <c r="J32" s="21" t="s">
        <v>139</v>
      </c>
      <c r="K32" s="21"/>
      <c r="L32" s="21"/>
      <c r="M32" s="21" t="s">
        <v>45</v>
      </c>
      <c r="N32" s="21">
        <v>46</v>
      </c>
      <c r="O32" s="21">
        <v>0</v>
      </c>
      <c r="P32" s="21">
        <v>0</v>
      </c>
      <c r="Q32" s="27">
        <v>0</v>
      </c>
      <c r="R32" s="21">
        <v>0</v>
      </c>
      <c r="S32" s="21">
        <v>1200</v>
      </c>
    </row>
    <row r="33" spans="1:19" s="3" customFormat="1" ht="12.75" customHeight="1">
      <c r="A33" s="21">
        <v>5</v>
      </c>
      <c r="B33" s="25" t="s">
        <v>123</v>
      </c>
      <c r="C33" s="65">
        <v>1</v>
      </c>
      <c r="D33" s="21">
        <v>4</v>
      </c>
      <c r="E33" s="21">
        <v>1974</v>
      </c>
      <c r="F33" s="21">
        <v>381</v>
      </c>
      <c r="G33" s="21">
        <v>127.9</v>
      </c>
      <c r="H33" s="21">
        <v>78.5</v>
      </c>
      <c r="I33" s="21" t="s">
        <v>46</v>
      </c>
      <c r="J33" s="21" t="s">
        <v>139</v>
      </c>
      <c r="K33" s="21" t="s">
        <v>141</v>
      </c>
      <c r="L33" s="21"/>
      <c r="M33" s="21" t="s">
        <v>45</v>
      </c>
      <c r="N33" s="21">
        <v>48</v>
      </c>
      <c r="O33" s="21">
        <v>0</v>
      </c>
      <c r="P33" s="21">
        <v>0</v>
      </c>
      <c r="Q33" s="27">
        <v>0</v>
      </c>
      <c r="R33" s="21">
        <v>0</v>
      </c>
      <c r="S33" s="21">
        <v>1600</v>
      </c>
    </row>
    <row r="34" spans="1:19" s="3" customFormat="1" ht="12.75" customHeight="1">
      <c r="A34" s="21">
        <v>7</v>
      </c>
      <c r="B34" s="25" t="s">
        <v>124</v>
      </c>
      <c r="C34" s="65">
        <v>1</v>
      </c>
      <c r="D34" s="21">
        <v>2</v>
      </c>
      <c r="E34" s="21">
        <v>1978</v>
      </c>
      <c r="F34" s="21">
        <v>495</v>
      </c>
      <c r="G34" s="21">
        <v>142</v>
      </c>
      <c r="H34" s="21">
        <v>78</v>
      </c>
      <c r="I34" s="21" t="s">
        <v>46</v>
      </c>
      <c r="J34" s="21" t="s">
        <v>139</v>
      </c>
      <c r="K34" s="21"/>
      <c r="L34" s="21"/>
      <c r="M34" s="21" t="s">
        <v>45</v>
      </c>
      <c r="N34" s="21">
        <v>63</v>
      </c>
      <c r="O34" s="21">
        <v>0</v>
      </c>
      <c r="P34" s="21">
        <v>0</v>
      </c>
      <c r="Q34" s="27">
        <v>0</v>
      </c>
      <c r="R34" s="21">
        <v>0</v>
      </c>
      <c r="S34" s="21">
        <v>1200</v>
      </c>
    </row>
    <row r="35" spans="1:19" s="3" customFormat="1" ht="12.75" customHeight="1">
      <c r="A35" s="21">
        <v>8</v>
      </c>
      <c r="B35" s="25" t="s">
        <v>125</v>
      </c>
      <c r="C35" s="65">
        <v>1</v>
      </c>
      <c r="D35" s="65">
        <v>4</v>
      </c>
      <c r="E35" s="65">
        <v>1973</v>
      </c>
      <c r="F35" s="65">
        <v>358</v>
      </c>
      <c r="G35" s="65">
        <v>116</v>
      </c>
      <c r="H35" s="65">
        <v>66</v>
      </c>
      <c r="I35" s="65" t="s">
        <v>46</v>
      </c>
      <c r="J35" s="21" t="s">
        <v>139</v>
      </c>
      <c r="K35" s="65"/>
      <c r="L35" s="65"/>
      <c r="M35" s="65" t="s">
        <v>49</v>
      </c>
      <c r="N35" s="65">
        <v>62</v>
      </c>
      <c r="O35" s="65">
        <v>0</v>
      </c>
      <c r="P35" s="65">
        <v>0</v>
      </c>
      <c r="Q35" s="34">
        <v>0</v>
      </c>
      <c r="R35" s="65">
        <v>0</v>
      </c>
      <c r="S35" s="65">
        <v>1200</v>
      </c>
    </row>
    <row r="36" spans="1:19" s="3" customFormat="1" ht="12.75" customHeight="1">
      <c r="A36" s="21">
        <v>9</v>
      </c>
      <c r="B36" s="25" t="s">
        <v>126</v>
      </c>
      <c r="C36" s="65">
        <v>1</v>
      </c>
      <c r="D36" s="21">
        <v>4</v>
      </c>
      <c r="E36" s="21">
        <v>1973</v>
      </c>
      <c r="F36" s="21">
        <v>502</v>
      </c>
      <c r="G36" s="21">
        <v>143</v>
      </c>
      <c r="H36" s="21">
        <v>84</v>
      </c>
      <c r="I36" s="21" t="s">
        <v>46</v>
      </c>
      <c r="J36" s="21" t="s">
        <v>139</v>
      </c>
      <c r="K36" s="21"/>
      <c r="L36" s="21"/>
      <c r="M36" s="21" t="s">
        <v>49</v>
      </c>
      <c r="N36" s="21">
        <v>57</v>
      </c>
      <c r="O36" s="21">
        <v>0</v>
      </c>
      <c r="P36" s="21">
        <v>0</v>
      </c>
      <c r="Q36" s="27">
        <v>0</v>
      </c>
      <c r="R36" s="21">
        <v>0</v>
      </c>
      <c r="S36" s="21">
        <v>1600</v>
      </c>
    </row>
    <row r="37" spans="1:19" s="3" customFormat="1" ht="12.75" customHeight="1">
      <c r="A37" s="21">
        <v>10</v>
      </c>
      <c r="B37" s="25" t="s">
        <v>127</v>
      </c>
      <c r="C37" s="65">
        <v>2</v>
      </c>
      <c r="D37" s="21">
        <v>4</v>
      </c>
      <c r="E37" s="21">
        <v>1967</v>
      </c>
      <c r="F37" s="21">
        <v>628</v>
      </c>
      <c r="G37" s="21">
        <v>186</v>
      </c>
      <c r="H37" s="21">
        <v>69</v>
      </c>
      <c r="I37" s="21" t="s">
        <v>46</v>
      </c>
      <c r="J37" s="21"/>
      <c r="K37" s="21"/>
      <c r="L37" s="21"/>
      <c r="M37" s="21" t="s">
        <v>49</v>
      </c>
      <c r="N37" s="21">
        <v>62</v>
      </c>
      <c r="O37" s="21">
        <v>0</v>
      </c>
      <c r="P37" s="21">
        <v>0</v>
      </c>
      <c r="Q37" s="27">
        <v>0</v>
      </c>
      <c r="R37" s="21">
        <v>0</v>
      </c>
      <c r="S37" s="21">
        <v>1600</v>
      </c>
    </row>
    <row r="38" spans="1:19" s="3" customFormat="1" ht="12.75" customHeight="1">
      <c r="A38" s="21">
        <v>11</v>
      </c>
      <c r="B38" s="25" t="s">
        <v>128</v>
      </c>
      <c r="C38" s="65">
        <v>2</v>
      </c>
      <c r="D38" s="21">
        <v>8</v>
      </c>
      <c r="E38" s="21">
        <v>1960</v>
      </c>
      <c r="F38" s="21">
        <v>1084</v>
      </c>
      <c r="G38" s="21">
        <v>338.5</v>
      </c>
      <c r="H38" s="21">
        <v>225.3</v>
      </c>
      <c r="I38" s="21" t="s">
        <v>42</v>
      </c>
      <c r="J38" s="21" t="s">
        <v>143</v>
      </c>
      <c r="K38" s="21" t="s">
        <v>140</v>
      </c>
      <c r="L38" s="21"/>
      <c r="M38" s="21" t="s">
        <v>45</v>
      </c>
      <c r="N38" s="21">
        <v>72</v>
      </c>
      <c r="O38" s="21">
        <v>1</v>
      </c>
      <c r="P38" s="21">
        <v>22.8</v>
      </c>
      <c r="Q38" s="27">
        <v>3.2</v>
      </c>
      <c r="R38" s="21">
        <v>0</v>
      </c>
      <c r="S38" s="21">
        <v>2000</v>
      </c>
    </row>
    <row r="39" spans="1:19" s="3" customFormat="1" ht="12.75" customHeight="1">
      <c r="A39" s="21">
        <v>12</v>
      </c>
      <c r="B39" s="25" t="s">
        <v>129</v>
      </c>
      <c r="C39" s="65">
        <v>1</v>
      </c>
      <c r="D39" s="21">
        <v>2</v>
      </c>
      <c r="E39" s="21">
        <v>1972</v>
      </c>
      <c r="F39" s="21">
        <v>295</v>
      </c>
      <c r="G39" s="21">
        <v>90</v>
      </c>
      <c r="H39" s="21">
        <v>68</v>
      </c>
      <c r="I39" s="21" t="s">
        <v>46</v>
      </c>
      <c r="J39" s="21" t="s">
        <v>139</v>
      </c>
      <c r="K39" s="21"/>
      <c r="L39" s="21"/>
      <c r="M39" s="21" t="s">
        <v>45</v>
      </c>
      <c r="N39" s="21">
        <v>59</v>
      </c>
      <c r="O39" s="21">
        <v>0</v>
      </c>
      <c r="P39" s="21">
        <v>0</v>
      </c>
      <c r="Q39" s="27">
        <v>0</v>
      </c>
      <c r="R39" s="21">
        <v>0</v>
      </c>
      <c r="S39" s="21">
        <v>1200</v>
      </c>
    </row>
    <row r="40" spans="1:19" s="3" customFormat="1" ht="12.75" customHeight="1">
      <c r="A40" s="21">
        <v>13</v>
      </c>
      <c r="B40" s="25" t="s">
        <v>130</v>
      </c>
      <c r="C40" s="65">
        <v>1</v>
      </c>
      <c r="D40" s="21">
        <v>2</v>
      </c>
      <c r="E40" s="21">
        <v>1978</v>
      </c>
      <c r="F40" s="21">
        <v>370</v>
      </c>
      <c r="G40" s="21">
        <v>106</v>
      </c>
      <c r="H40" s="21">
        <v>75</v>
      </c>
      <c r="I40" s="21" t="s">
        <v>42</v>
      </c>
      <c r="J40" s="21" t="s">
        <v>139</v>
      </c>
      <c r="K40" s="21"/>
      <c r="L40" s="21"/>
      <c r="M40" s="21" t="s">
        <v>45</v>
      </c>
      <c r="N40" s="21">
        <v>53</v>
      </c>
      <c r="O40" s="21">
        <v>0</v>
      </c>
      <c r="P40" s="21">
        <v>0</v>
      </c>
      <c r="Q40" s="27">
        <v>0</v>
      </c>
      <c r="R40" s="21">
        <v>0</v>
      </c>
      <c r="S40" s="21">
        <v>1200</v>
      </c>
    </row>
    <row r="41" spans="1:19" s="3" customFormat="1" ht="12.75" customHeight="1">
      <c r="A41" s="21">
        <v>14</v>
      </c>
      <c r="B41" s="25" t="s">
        <v>131</v>
      </c>
      <c r="C41" s="65">
        <v>1</v>
      </c>
      <c r="D41" s="21">
        <v>4</v>
      </c>
      <c r="E41" s="21">
        <v>1980</v>
      </c>
      <c r="F41" s="21">
        <v>514</v>
      </c>
      <c r="G41" s="21">
        <v>150</v>
      </c>
      <c r="H41" s="21">
        <v>86</v>
      </c>
      <c r="I41" s="21" t="s">
        <v>46</v>
      </c>
      <c r="J41" s="21"/>
      <c r="K41" s="21"/>
      <c r="L41" s="21"/>
      <c r="M41" s="21" t="s">
        <v>45</v>
      </c>
      <c r="N41" s="21">
        <v>61</v>
      </c>
      <c r="O41" s="21">
        <v>0</v>
      </c>
      <c r="P41" s="21">
        <v>0</v>
      </c>
      <c r="Q41" s="27">
        <v>0</v>
      </c>
      <c r="R41" s="21">
        <v>0</v>
      </c>
      <c r="S41" s="21">
        <v>1200</v>
      </c>
    </row>
    <row r="42" spans="1:19" s="3" customFormat="1" ht="12.75" customHeight="1">
      <c r="A42" s="21"/>
      <c r="B42" s="66" t="s">
        <v>44</v>
      </c>
      <c r="C42" s="66"/>
      <c r="D42" s="66"/>
      <c r="E42" s="66"/>
      <c r="F42" s="66">
        <f>SUM(F29:F41)</f>
        <v>6231</v>
      </c>
      <c r="G42" s="66">
        <f>SUM(G29:G41)</f>
        <v>1868.4</v>
      </c>
      <c r="H42" s="66">
        <f>SUM(H29:H41)</f>
        <v>1171.8</v>
      </c>
      <c r="I42" s="66"/>
      <c r="J42" s="66"/>
      <c r="K42" s="66"/>
      <c r="L42" s="66"/>
      <c r="M42" s="66"/>
      <c r="N42" s="66"/>
      <c r="O42" s="66">
        <f>SUM(O29:O41)</f>
        <v>1</v>
      </c>
      <c r="P42" s="66">
        <f>SUM(P29:P41)</f>
        <v>22.8</v>
      </c>
      <c r="Q42" s="66">
        <f>SUM(Q29:Q41)</f>
        <v>3.2</v>
      </c>
      <c r="R42" s="66">
        <f>SUM(R29:R41)</f>
        <v>0</v>
      </c>
      <c r="S42" s="66">
        <f>SUM(S29:S41)</f>
        <v>17600</v>
      </c>
    </row>
    <row r="43" spans="1:19" s="3" customFormat="1" ht="12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54"/>
    </row>
    <row r="44" spans="1:18" s="3" customFormat="1" ht="12.75" customHeight="1">
      <c r="A44" s="138" t="s">
        <v>107</v>
      </c>
      <c r="B44" s="138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4"/>
    </row>
    <row r="45" spans="1:18" s="3" customFormat="1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4"/>
    </row>
    <row r="46" spans="1:19" s="3" customFormat="1" ht="12.75" customHeight="1">
      <c r="A46" s="7"/>
      <c r="B46" s="8"/>
      <c r="C46" s="9" t="s">
        <v>4</v>
      </c>
      <c r="D46" s="7" t="s">
        <v>5</v>
      </c>
      <c r="E46" s="9" t="s">
        <v>6</v>
      </c>
      <c r="F46" s="7"/>
      <c r="G46" s="10"/>
      <c r="H46" s="11"/>
      <c r="I46" s="7"/>
      <c r="J46" s="7" t="s">
        <v>7</v>
      </c>
      <c r="K46" s="7" t="s">
        <v>8</v>
      </c>
      <c r="L46" s="7"/>
      <c r="M46" s="7"/>
      <c r="N46" s="7"/>
      <c r="O46" s="7" t="s">
        <v>9</v>
      </c>
      <c r="P46" s="7" t="s">
        <v>10</v>
      </c>
      <c r="Q46" s="37" t="s">
        <v>10</v>
      </c>
      <c r="R46" s="37" t="s">
        <v>11</v>
      </c>
      <c r="S46" s="61" t="s">
        <v>12</v>
      </c>
    </row>
    <row r="47" spans="1:19" s="3" customFormat="1" ht="12.75" customHeight="1">
      <c r="A47" s="13"/>
      <c r="B47" s="14"/>
      <c r="C47" s="13"/>
      <c r="D47" s="13" t="s">
        <v>7</v>
      </c>
      <c r="E47" s="13"/>
      <c r="F47" s="13"/>
      <c r="G47" s="15"/>
      <c r="H47" s="16"/>
      <c r="I47" s="13"/>
      <c r="J47" s="13" t="s">
        <v>13</v>
      </c>
      <c r="K47" s="13" t="s">
        <v>14</v>
      </c>
      <c r="L47" s="13"/>
      <c r="M47" s="13"/>
      <c r="N47" s="13"/>
      <c r="O47" s="13" t="s">
        <v>15</v>
      </c>
      <c r="P47" s="13" t="s">
        <v>15</v>
      </c>
      <c r="Q47" s="43" t="s">
        <v>16</v>
      </c>
      <c r="R47" s="43" t="s">
        <v>17</v>
      </c>
      <c r="S47" s="60" t="s">
        <v>18</v>
      </c>
    </row>
    <row r="48" spans="1:19" s="3" customFormat="1" ht="12.75" customHeight="1">
      <c r="A48" s="13" t="s">
        <v>19</v>
      </c>
      <c r="B48" s="14" t="s">
        <v>20</v>
      </c>
      <c r="C48" s="13"/>
      <c r="D48" s="13" t="s">
        <v>21</v>
      </c>
      <c r="E48" s="13"/>
      <c r="F48" s="13" t="s">
        <v>22</v>
      </c>
      <c r="G48" s="17" t="s">
        <v>12</v>
      </c>
      <c r="H48" s="18"/>
      <c r="I48" s="13" t="s">
        <v>23</v>
      </c>
      <c r="J48" s="13" t="s">
        <v>24</v>
      </c>
      <c r="K48" s="13" t="s">
        <v>25</v>
      </c>
      <c r="L48" s="13" t="s">
        <v>26</v>
      </c>
      <c r="M48" s="13" t="s">
        <v>27</v>
      </c>
      <c r="N48" s="13" t="s">
        <v>28</v>
      </c>
      <c r="O48" s="13" t="s">
        <v>29</v>
      </c>
      <c r="P48" s="13" t="s">
        <v>29</v>
      </c>
      <c r="Q48" s="43" t="s">
        <v>30</v>
      </c>
      <c r="R48" s="43"/>
      <c r="S48" s="60" t="s">
        <v>31</v>
      </c>
    </row>
    <row r="49" spans="1:19" s="3" customFormat="1" ht="12.75" customHeight="1">
      <c r="A49" s="19" t="s">
        <v>32</v>
      </c>
      <c r="B49" s="20" t="s">
        <v>33</v>
      </c>
      <c r="C49" s="19"/>
      <c r="D49" s="19" t="s">
        <v>34</v>
      </c>
      <c r="E49" s="19"/>
      <c r="F49" s="19"/>
      <c r="G49" s="21" t="s">
        <v>35</v>
      </c>
      <c r="H49" s="21" t="s">
        <v>36</v>
      </c>
      <c r="I49" s="19" t="s">
        <v>37</v>
      </c>
      <c r="J49" s="19" t="s">
        <v>38</v>
      </c>
      <c r="K49" s="19" t="s">
        <v>39</v>
      </c>
      <c r="L49" s="19" t="s">
        <v>14</v>
      </c>
      <c r="M49" s="19" t="s">
        <v>40</v>
      </c>
      <c r="N49" s="19" t="s">
        <v>41</v>
      </c>
      <c r="O49" s="19"/>
      <c r="P49" s="19"/>
      <c r="Q49" s="22"/>
      <c r="R49" s="22"/>
      <c r="S49" s="19"/>
    </row>
    <row r="50" spans="1:19" s="3" customFormat="1" ht="12.75" customHeight="1">
      <c r="A50" s="24"/>
      <c r="B50" s="29" t="s">
        <v>48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30"/>
      <c r="R50" s="30"/>
      <c r="S50" s="24"/>
    </row>
    <row r="51" spans="1:19" s="3" customFormat="1" ht="12.75" customHeight="1">
      <c r="A51" s="21">
        <v>1</v>
      </c>
      <c r="B51" s="25" t="s">
        <v>132</v>
      </c>
      <c r="C51" s="65">
        <v>1</v>
      </c>
      <c r="D51" s="21">
        <v>3</v>
      </c>
      <c r="E51" s="21">
        <v>1985</v>
      </c>
      <c r="F51" s="21">
        <v>729</v>
      </c>
      <c r="G51" s="21">
        <v>173</v>
      </c>
      <c r="H51" s="21">
        <v>109</v>
      </c>
      <c r="I51" s="21" t="s">
        <v>46</v>
      </c>
      <c r="J51" s="21"/>
      <c r="K51" s="21"/>
      <c r="L51" s="21"/>
      <c r="M51" s="21" t="s">
        <v>43</v>
      </c>
      <c r="N51" s="21">
        <v>30</v>
      </c>
      <c r="O51" s="21">
        <v>0</v>
      </c>
      <c r="P51" s="21">
        <v>0</v>
      </c>
      <c r="Q51" s="27">
        <v>0</v>
      </c>
      <c r="R51" s="21">
        <v>0</v>
      </c>
      <c r="S51" s="21">
        <v>1600</v>
      </c>
    </row>
    <row r="52" spans="1:19" s="3" customFormat="1" ht="12.75" customHeight="1">
      <c r="A52" s="21">
        <v>2</v>
      </c>
      <c r="B52" s="25" t="s">
        <v>133</v>
      </c>
      <c r="C52" s="65">
        <v>1</v>
      </c>
      <c r="D52" s="21">
        <v>4</v>
      </c>
      <c r="E52" s="21">
        <v>1979</v>
      </c>
      <c r="F52" s="21">
        <v>508</v>
      </c>
      <c r="G52" s="21">
        <v>147</v>
      </c>
      <c r="H52" s="21">
        <v>86</v>
      </c>
      <c r="I52" s="21" t="s">
        <v>46</v>
      </c>
      <c r="J52" s="21"/>
      <c r="K52" s="21"/>
      <c r="L52" s="21"/>
      <c r="M52" s="21" t="s">
        <v>45</v>
      </c>
      <c r="N52" s="21">
        <v>42</v>
      </c>
      <c r="O52" s="21">
        <v>0</v>
      </c>
      <c r="P52" s="21">
        <v>0</v>
      </c>
      <c r="Q52" s="27">
        <v>0</v>
      </c>
      <c r="R52" s="21">
        <v>0</v>
      </c>
      <c r="S52" s="21">
        <v>1600</v>
      </c>
    </row>
    <row r="53" spans="1:19" s="3" customFormat="1" ht="12.75" customHeight="1">
      <c r="A53" s="21">
        <v>3</v>
      </c>
      <c r="B53" s="25" t="s">
        <v>134</v>
      </c>
      <c r="C53" s="65">
        <v>1</v>
      </c>
      <c r="D53" s="21">
        <v>2</v>
      </c>
      <c r="E53" s="21">
        <v>1972</v>
      </c>
      <c r="F53" s="21">
        <v>309</v>
      </c>
      <c r="G53" s="21">
        <v>89</v>
      </c>
      <c r="H53" s="21">
        <v>67</v>
      </c>
      <c r="I53" s="21" t="s">
        <v>46</v>
      </c>
      <c r="J53" s="21" t="s">
        <v>139</v>
      </c>
      <c r="K53" s="21"/>
      <c r="L53" s="21"/>
      <c r="M53" s="21" t="s">
        <v>45</v>
      </c>
      <c r="N53" s="21">
        <v>60</v>
      </c>
      <c r="O53" s="21">
        <v>0</v>
      </c>
      <c r="P53" s="21">
        <v>0</v>
      </c>
      <c r="Q53" s="27">
        <v>0</v>
      </c>
      <c r="R53" s="21">
        <v>0</v>
      </c>
      <c r="S53" s="21">
        <v>1200</v>
      </c>
    </row>
    <row r="54" spans="1:19" s="3" customFormat="1" ht="12.75" customHeight="1">
      <c r="A54" s="21">
        <v>4</v>
      </c>
      <c r="B54" s="25" t="s">
        <v>135</v>
      </c>
      <c r="C54" s="65">
        <v>1</v>
      </c>
      <c r="D54" s="21">
        <v>3</v>
      </c>
      <c r="E54" s="21">
        <v>1970</v>
      </c>
      <c r="F54" s="21">
        <v>304</v>
      </c>
      <c r="G54" s="21">
        <v>89</v>
      </c>
      <c r="H54" s="21">
        <v>62</v>
      </c>
      <c r="I54" s="21" t="s">
        <v>46</v>
      </c>
      <c r="J54" s="21" t="s">
        <v>139</v>
      </c>
      <c r="K54" s="21"/>
      <c r="L54" s="21"/>
      <c r="M54" s="21" t="s">
        <v>45</v>
      </c>
      <c r="N54" s="21">
        <v>61</v>
      </c>
      <c r="O54" s="21">
        <v>0</v>
      </c>
      <c r="P54" s="21">
        <v>0</v>
      </c>
      <c r="Q54" s="27">
        <v>0</v>
      </c>
      <c r="R54" s="21">
        <v>0</v>
      </c>
      <c r="S54" s="21">
        <v>1600</v>
      </c>
    </row>
    <row r="55" spans="1:19" s="3" customFormat="1" ht="12.75" customHeight="1">
      <c r="A55" s="21">
        <v>5</v>
      </c>
      <c r="B55" s="25" t="s">
        <v>136</v>
      </c>
      <c r="C55" s="65">
        <v>1</v>
      </c>
      <c r="D55" s="21">
        <v>2</v>
      </c>
      <c r="E55" s="21">
        <v>1983</v>
      </c>
      <c r="F55" s="21">
        <v>414</v>
      </c>
      <c r="G55" s="21">
        <v>128</v>
      </c>
      <c r="H55" s="21">
        <v>63</v>
      </c>
      <c r="I55" s="21" t="s">
        <v>46</v>
      </c>
      <c r="J55" s="21" t="s">
        <v>139</v>
      </c>
      <c r="K55" s="21"/>
      <c r="L55" s="21"/>
      <c r="M55" s="21" t="s">
        <v>47</v>
      </c>
      <c r="N55" s="21">
        <v>41</v>
      </c>
      <c r="O55" s="21">
        <v>0</v>
      </c>
      <c r="P55" s="21">
        <v>0</v>
      </c>
      <c r="Q55" s="27">
        <v>0</v>
      </c>
      <c r="R55" s="21">
        <v>0</v>
      </c>
      <c r="S55" s="21">
        <v>1200</v>
      </c>
    </row>
    <row r="56" spans="1:19" s="3" customFormat="1" ht="12.75" customHeight="1">
      <c r="A56" s="21">
        <v>6</v>
      </c>
      <c r="B56" s="25" t="s">
        <v>137</v>
      </c>
      <c r="C56" s="65">
        <v>1</v>
      </c>
      <c r="D56" s="21">
        <v>2</v>
      </c>
      <c r="E56" s="21">
        <v>1984</v>
      </c>
      <c r="F56" s="21">
        <v>384</v>
      </c>
      <c r="G56" s="21">
        <v>106</v>
      </c>
      <c r="H56" s="21">
        <v>61</v>
      </c>
      <c r="I56" s="21" t="s">
        <v>46</v>
      </c>
      <c r="J56" s="21"/>
      <c r="K56" s="21"/>
      <c r="L56" s="21"/>
      <c r="M56" s="21" t="s">
        <v>45</v>
      </c>
      <c r="N56" s="21">
        <v>37</v>
      </c>
      <c r="O56" s="21">
        <v>0</v>
      </c>
      <c r="P56" s="21">
        <v>0</v>
      </c>
      <c r="Q56" s="27">
        <v>0</v>
      </c>
      <c r="R56" s="21">
        <v>0</v>
      </c>
      <c r="S56" s="21">
        <v>1200</v>
      </c>
    </row>
    <row r="57" spans="1:19" s="3" customFormat="1" ht="12.75" customHeight="1">
      <c r="A57" s="21"/>
      <c r="B57" s="66" t="s">
        <v>44</v>
      </c>
      <c r="C57" s="66"/>
      <c r="D57" s="66"/>
      <c r="E57" s="66"/>
      <c r="F57" s="66">
        <f>SUM(F51:F56)</f>
        <v>2648</v>
      </c>
      <c r="G57" s="66">
        <f>SUM(G51:G56)</f>
        <v>732</v>
      </c>
      <c r="H57" s="66">
        <f>SUM(H51:H56)</f>
        <v>448</v>
      </c>
      <c r="I57" s="66"/>
      <c r="J57" s="66"/>
      <c r="K57" s="66"/>
      <c r="L57" s="66"/>
      <c r="M57" s="66"/>
      <c r="N57" s="66"/>
      <c r="O57" s="66">
        <f>SUM(O51:O56)</f>
        <v>0</v>
      </c>
      <c r="P57" s="66">
        <f>SUM(P51:P56)</f>
        <v>0</v>
      </c>
      <c r="Q57" s="66">
        <f>SUM(Q51:Q56)</f>
        <v>0</v>
      </c>
      <c r="R57" s="66">
        <f>SUM(R51:R56)</f>
        <v>0</v>
      </c>
      <c r="S57" s="66">
        <f>SUM(S51:S56)</f>
        <v>8400</v>
      </c>
    </row>
    <row r="58" spans="1:19" s="3" customFormat="1" ht="12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54"/>
    </row>
    <row r="59" spans="1:18" s="3" customFormat="1" ht="12.75" customHeight="1">
      <c r="A59" s="138" t="s">
        <v>106</v>
      </c>
      <c r="B59" s="138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4"/>
    </row>
    <row r="60" spans="1:18" s="3" customFormat="1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4"/>
    </row>
    <row r="61" spans="1:19" s="3" customFormat="1" ht="12.75" customHeight="1">
      <c r="A61" s="90"/>
      <c r="B61" s="91"/>
      <c r="C61" s="92" t="s">
        <v>4</v>
      </c>
      <c r="D61" s="90" t="s">
        <v>5</v>
      </c>
      <c r="E61" s="92" t="s">
        <v>6</v>
      </c>
      <c r="F61" s="90"/>
      <c r="G61" s="93"/>
      <c r="H61" s="94"/>
      <c r="I61" s="90"/>
      <c r="J61" s="90" t="s">
        <v>7</v>
      </c>
      <c r="K61" s="90" t="s">
        <v>8</v>
      </c>
      <c r="L61" s="90"/>
      <c r="M61" s="90"/>
      <c r="N61" s="90"/>
      <c r="O61" s="90" t="s">
        <v>9</v>
      </c>
      <c r="P61" s="90" t="s">
        <v>10</v>
      </c>
      <c r="Q61" s="95" t="s">
        <v>10</v>
      </c>
      <c r="R61" s="95" t="s">
        <v>11</v>
      </c>
      <c r="S61" s="61" t="s">
        <v>12</v>
      </c>
    </row>
    <row r="62" spans="1:19" s="3" customFormat="1" ht="12.75" customHeight="1">
      <c r="A62" s="12"/>
      <c r="B62" s="96"/>
      <c r="C62" s="12"/>
      <c r="D62" s="12" t="s">
        <v>7</v>
      </c>
      <c r="E62" s="12"/>
      <c r="F62" s="12"/>
      <c r="G62" s="97"/>
      <c r="H62" s="98"/>
      <c r="I62" s="12"/>
      <c r="J62" s="12" t="s">
        <v>13</v>
      </c>
      <c r="K62" s="12" t="s">
        <v>14</v>
      </c>
      <c r="L62" s="12"/>
      <c r="M62" s="12"/>
      <c r="N62" s="12"/>
      <c r="O62" s="12" t="s">
        <v>15</v>
      </c>
      <c r="P62" s="12" t="s">
        <v>15</v>
      </c>
      <c r="Q62" s="73" t="s">
        <v>16</v>
      </c>
      <c r="R62" s="73" t="s">
        <v>17</v>
      </c>
      <c r="S62" s="60" t="s">
        <v>18</v>
      </c>
    </row>
    <row r="63" spans="1:19" s="3" customFormat="1" ht="12.75" customHeight="1">
      <c r="A63" s="12" t="s">
        <v>19</v>
      </c>
      <c r="B63" s="96" t="s">
        <v>20</v>
      </c>
      <c r="C63" s="12"/>
      <c r="D63" s="12" t="s">
        <v>21</v>
      </c>
      <c r="E63" s="12"/>
      <c r="F63" s="12" t="s">
        <v>22</v>
      </c>
      <c r="G63" s="99" t="s">
        <v>12</v>
      </c>
      <c r="H63" s="100"/>
      <c r="I63" s="12" t="s">
        <v>23</v>
      </c>
      <c r="J63" s="12" t="s">
        <v>24</v>
      </c>
      <c r="K63" s="12" t="s">
        <v>25</v>
      </c>
      <c r="L63" s="12" t="s">
        <v>26</v>
      </c>
      <c r="M63" s="12" t="s">
        <v>27</v>
      </c>
      <c r="N63" s="12" t="s">
        <v>28</v>
      </c>
      <c r="O63" s="12" t="s">
        <v>29</v>
      </c>
      <c r="P63" s="12" t="s">
        <v>29</v>
      </c>
      <c r="Q63" s="73" t="s">
        <v>30</v>
      </c>
      <c r="R63" s="73"/>
      <c r="S63" s="60" t="s">
        <v>31</v>
      </c>
    </row>
    <row r="64" spans="1:19" s="3" customFormat="1" ht="12.75" customHeight="1">
      <c r="A64" s="101" t="s">
        <v>32</v>
      </c>
      <c r="B64" s="102" t="s">
        <v>33</v>
      </c>
      <c r="C64" s="101"/>
      <c r="D64" s="101" t="s">
        <v>34</v>
      </c>
      <c r="E64" s="101"/>
      <c r="F64" s="101"/>
      <c r="G64" s="65" t="s">
        <v>35</v>
      </c>
      <c r="H64" s="65" t="s">
        <v>36</v>
      </c>
      <c r="I64" s="101" t="s">
        <v>37</v>
      </c>
      <c r="J64" s="101" t="s">
        <v>38</v>
      </c>
      <c r="K64" s="101" t="s">
        <v>39</v>
      </c>
      <c r="L64" s="101" t="s">
        <v>14</v>
      </c>
      <c r="M64" s="101" t="s">
        <v>40</v>
      </c>
      <c r="N64" s="101" t="s">
        <v>41</v>
      </c>
      <c r="O64" s="101"/>
      <c r="P64" s="101"/>
      <c r="Q64" s="103"/>
      <c r="R64" s="103"/>
      <c r="S64" s="101"/>
    </row>
    <row r="65" spans="1:19" s="3" customFormat="1" ht="12.75" customHeight="1">
      <c r="A65" s="24"/>
      <c r="B65" s="29" t="s">
        <v>48</v>
      </c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30"/>
      <c r="R65" s="30"/>
      <c r="S65" s="24"/>
    </row>
    <row r="66" spans="1:19" s="3" customFormat="1" ht="12.75" customHeight="1">
      <c r="A66" s="21">
        <v>1</v>
      </c>
      <c r="B66" s="25" t="s">
        <v>138</v>
      </c>
      <c r="C66" s="65">
        <v>1</v>
      </c>
      <c r="D66" s="65">
        <v>4</v>
      </c>
      <c r="E66" s="65">
        <v>1958</v>
      </c>
      <c r="F66" s="65">
        <v>277</v>
      </c>
      <c r="G66" s="65">
        <v>82</v>
      </c>
      <c r="H66" s="65">
        <v>41</v>
      </c>
      <c r="I66" s="65" t="s">
        <v>46</v>
      </c>
      <c r="J66" s="65"/>
      <c r="K66" s="65"/>
      <c r="L66" s="65"/>
      <c r="M66" s="65" t="s">
        <v>144</v>
      </c>
      <c r="N66" s="65">
        <v>80</v>
      </c>
      <c r="O66" s="65">
        <v>0</v>
      </c>
      <c r="P66" s="21">
        <v>0</v>
      </c>
      <c r="Q66" s="65">
        <v>0</v>
      </c>
      <c r="R66" s="65">
        <v>0</v>
      </c>
      <c r="S66" s="65">
        <v>1600</v>
      </c>
    </row>
    <row r="67" spans="1:19" s="3" customFormat="1" ht="12.75" customHeight="1">
      <c r="A67" s="21">
        <v>2</v>
      </c>
      <c r="B67" s="25" t="s">
        <v>162</v>
      </c>
      <c r="C67" s="65">
        <v>1</v>
      </c>
      <c r="D67" s="65">
        <v>2</v>
      </c>
      <c r="E67" s="65">
        <v>1959</v>
      </c>
      <c r="F67" s="65">
        <v>545</v>
      </c>
      <c r="G67" s="65">
        <v>164.8</v>
      </c>
      <c r="H67" s="65">
        <v>164.8</v>
      </c>
      <c r="I67" s="65" t="s">
        <v>46</v>
      </c>
      <c r="J67" s="65"/>
      <c r="K67" s="65"/>
      <c r="L67" s="65"/>
      <c r="M67" s="65" t="s">
        <v>45</v>
      </c>
      <c r="N67" s="65">
        <v>67</v>
      </c>
      <c r="O67" s="65">
        <v>0</v>
      </c>
      <c r="P67" s="21">
        <v>0</v>
      </c>
      <c r="Q67" s="65">
        <v>0</v>
      </c>
      <c r="R67" s="65">
        <v>0</v>
      </c>
      <c r="S67" s="65">
        <v>1600</v>
      </c>
    </row>
    <row r="68" spans="1:19" s="3" customFormat="1" ht="12.75" customHeight="1">
      <c r="A68" s="21">
        <v>3</v>
      </c>
      <c r="B68" s="25" t="s">
        <v>163</v>
      </c>
      <c r="C68" s="65">
        <v>1</v>
      </c>
      <c r="D68" s="65">
        <v>3</v>
      </c>
      <c r="E68" s="65">
        <v>1954</v>
      </c>
      <c r="F68" s="65">
        <v>277</v>
      </c>
      <c r="G68" s="65">
        <v>81</v>
      </c>
      <c r="H68" s="65">
        <v>81</v>
      </c>
      <c r="I68" s="65" t="s">
        <v>46</v>
      </c>
      <c r="J68" s="65"/>
      <c r="K68" s="65"/>
      <c r="L68" s="65"/>
      <c r="M68" s="65" t="s">
        <v>45</v>
      </c>
      <c r="N68" s="65">
        <v>57</v>
      </c>
      <c r="O68" s="65">
        <v>0</v>
      </c>
      <c r="P68" s="21">
        <v>0</v>
      </c>
      <c r="Q68" s="65">
        <v>0</v>
      </c>
      <c r="R68" s="65">
        <v>0</v>
      </c>
      <c r="S68" s="65">
        <v>1600</v>
      </c>
    </row>
    <row r="69" spans="1:19" s="3" customFormat="1" ht="12.75" customHeight="1">
      <c r="A69" s="21">
        <v>4</v>
      </c>
      <c r="B69" s="25" t="s">
        <v>164</v>
      </c>
      <c r="C69" s="65">
        <v>1</v>
      </c>
      <c r="D69" s="65">
        <v>2</v>
      </c>
      <c r="E69" s="65">
        <v>1958</v>
      </c>
      <c r="F69" s="65">
        <v>340</v>
      </c>
      <c r="G69" s="65">
        <v>102.8</v>
      </c>
      <c r="H69" s="65">
        <v>79</v>
      </c>
      <c r="I69" s="65" t="s">
        <v>46</v>
      </c>
      <c r="J69" s="65"/>
      <c r="K69" s="65"/>
      <c r="L69" s="65"/>
      <c r="M69" s="65" t="s">
        <v>144</v>
      </c>
      <c r="N69" s="65">
        <v>57</v>
      </c>
      <c r="O69" s="65">
        <v>0</v>
      </c>
      <c r="P69" s="21">
        <v>0</v>
      </c>
      <c r="Q69" s="65">
        <v>0</v>
      </c>
      <c r="R69" s="65">
        <v>0</v>
      </c>
      <c r="S69" s="65">
        <v>1600</v>
      </c>
    </row>
    <row r="70" spans="1:19" s="3" customFormat="1" ht="12.75" customHeight="1">
      <c r="A70" s="21">
        <v>5</v>
      </c>
      <c r="B70" s="25" t="s">
        <v>165</v>
      </c>
      <c r="C70" s="65">
        <v>1</v>
      </c>
      <c r="D70" s="65">
        <v>3</v>
      </c>
      <c r="E70" s="65">
        <v>1955</v>
      </c>
      <c r="F70" s="65">
        <v>257</v>
      </c>
      <c r="G70" s="65">
        <v>78</v>
      </c>
      <c r="H70" s="65">
        <v>78</v>
      </c>
      <c r="I70" s="65" t="s">
        <v>46</v>
      </c>
      <c r="J70" s="65"/>
      <c r="K70" s="65"/>
      <c r="L70" s="65"/>
      <c r="M70" s="65" t="s">
        <v>144</v>
      </c>
      <c r="N70" s="65">
        <v>85</v>
      </c>
      <c r="O70" s="65">
        <v>0</v>
      </c>
      <c r="P70" s="21">
        <v>0</v>
      </c>
      <c r="Q70" s="65">
        <v>0</v>
      </c>
      <c r="R70" s="65">
        <v>0</v>
      </c>
      <c r="S70" s="65">
        <v>1600</v>
      </c>
    </row>
    <row r="71" spans="1:19" s="3" customFormat="1" ht="12.75" customHeight="1">
      <c r="A71" s="21">
        <v>6</v>
      </c>
      <c r="B71" s="25" t="s">
        <v>166</v>
      </c>
      <c r="C71" s="65">
        <v>1</v>
      </c>
      <c r="D71" s="65">
        <v>2</v>
      </c>
      <c r="E71" s="65">
        <v>1959</v>
      </c>
      <c r="F71" s="65">
        <v>277</v>
      </c>
      <c r="G71" s="65">
        <v>81</v>
      </c>
      <c r="H71" s="65">
        <v>81</v>
      </c>
      <c r="I71" s="65" t="s">
        <v>46</v>
      </c>
      <c r="J71" s="65"/>
      <c r="K71" s="65"/>
      <c r="L71" s="65"/>
      <c r="M71" s="65" t="s">
        <v>45</v>
      </c>
      <c r="N71" s="65">
        <v>65</v>
      </c>
      <c r="O71" s="65">
        <v>0</v>
      </c>
      <c r="P71" s="21">
        <v>0</v>
      </c>
      <c r="Q71" s="65">
        <v>0</v>
      </c>
      <c r="R71" s="65">
        <v>0</v>
      </c>
      <c r="S71" s="65">
        <v>1600</v>
      </c>
    </row>
    <row r="72" spans="1:19" s="3" customFormat="1" ht="12.75" customHeight="1">
      <c r="A72" s="21">
        <v>7</v>
      </c>
      <c r="B72" s="25" t="s">
        <v>167</v>
      </c>
      <c r="C72" s="65">
        <v>1</v>
      </c>
      <c r="D72" s="65">
        <v>2</v>
      </c>
      <c r="E72" s="65">
        <v>1959</v>
      </c>
      <c r="F72" s="65">
        <v>287</v>
      </c>
      <c r="G72" s="65">
        <v>87</v>
      </c>
      <c r="H72" s="65">
        <v>87</v>
      </c>
      <c r="I72" s="65" t="s">
        <v>46</v>
      </c>
      <c r="J72" s="65"/>
      <c r="K72" s="65"/>
      <c r="L72" s="65"/>
      <c r="M72" s="65" t="s">
        <v>45</v>
      </c>
      <c r="N72" s="65">
        <v>65</v>
      </c>
      <c r="O72" s="65">
        <v>0</v>
      </c>
      <c r="P72" s="21">
        <v>0</v>
      </c>
      <c r="Q72" s="65">
        <v>0</v>
      </c>
      <c r="R72" s="65">
        <v>0</v>
      </c>
      <c r="S72" s="65">
        <v>1600</v>
      </c>
    </row>
    <row r="73" spans="1:19" s="3" customFormat="1" ht="12.75" customHeight="1">
      <c r="A73" s="21">
        <v>8</v>
      </c>
      <c r="B73" s="134" t="s">
        <v>168</v>
      </c>
      <c r="C73" s="65">
        <v>1</v>
      </c>
      <c r="D73" s="65">
        <v>2</v>
      </c>
      <c r="E73" s="65">
        <v>1950</v>
      </c>
      <c r="F73" s="65">
        <v>383</v>
      </c>
      <c r="G73" s="65">
        <v>105.8</v>
      </c>
      <c r="H73" s="65">
        <v>72.2</v>
      </c>
      <c r="I73" s="65" t="s">
        <v>46</v>
      </c>
      <c r="J73" s="65"/>
      <c r="K73" s="65"/>
      <c r="L73" s="65"/>
      <c r="M73" s="65" t="s">
        <v>45</v>
      </c>
      <c r="N73" s="65">
        <v>65</v>
      </c>
      <c r="O73" s="65">
        <v>0</v>
      </c>
      <c r="P73" s="21">
        <v>0</v>
      </c>
      <c r="Q73" s="65">
        <v>0</v>
      </c>
      <c r="R73" s="65">
        <v>0</v>
      </c>
      <c r="S73" s="65">
        <v>1600</v>
      </c>
    </row>
    <row r="74" spans="1:19" s="3" customFormat="1" ht="12.75" customHeight="1">
      <c r="A74" s="21">
        <v>9</v>
      </c>
      <c r="B74" s="134" t="s">
        <v>169</v>
      </c>
      <c r="C74" s="65">
        <v>2</v>
      </c>
      <c r="D74" s="65">
        <v>8</v>
      </c>
      <c r="E74" s="65">
        <v>1958</v>
      </c>
      <c r="F74" s="65">
        <v>1493</v>
      </c>
      <c r="G74" s="65">
        <v>391.2</v>
      </c>
      <c r="H74" s="65">
        <v>391.2</v>
      </c>
      <c r="I74" s="65" t="s">
        <v>46</v>
      </c>
      <c r="J74" s="65"/>
      <c r="K74" s="65"/>
      <c r="L74" s="65"/>
      <c r="M74" s="65" t="s">
        <v>45</v>
      </c>
      <c r="N74" s="65">
        <v>99</v>
      </c>
      <c r="O74" s="65">
        <v>1</v>
      </c>
      <c r="P74" s="65">
        <v>30.4</v>
      </c>
      <c r="Q74" s="65">
        <v>0</v>
      </c>
      <c r="R74" s="65">
        <v>0</v>
      </c>
      <c r="S74" s="65">
        <v>2000</v>
      </c>
    </row>
    <row r="75" spans="1:19" s="3" customFormat="1" ht="12.75" customHeight="1">
      <c r="A75" s="21">
        <v>10</v>
      </c>
      <c r="B75" s="25" t="s">
        <v>170</v>
      </c>
      <c r="C75" s="65">
        <v>1</v>
      </c>
      <c r="D75" s="65">
        <v>4</v>
      </c>
      <c r="E75" s="65">
        <v>1963</v>
      </c>
      <c r="F75" s="65">
        <v>504</v>
      </c>
      <c r="G75" s="65">
        <v>152.6</v>
      </c>
      <c r="H75" s="65">
        <v>152.6</v>
      </c>
      <c r="I75" s="65" t="s">
        <v>46</v>
      </c>
      <c r="J75" s="65"/>
      <c r="K75" s="65"/>
      <c r="L75" s="65"/>
      <c r="M75" s="65" t="s">
        <v>144</v>
      </c>
      <c r="N75" s="65">
        <v>70</v>
      </c>
      <c r="O75" s="21">
        <v>0</v>
      </c>
      <c r="P75" s="21">
        <v>0</v>
      </c>
      <c r="Q75" s="65">
        <v>0</v>
      </c>
      <c r="R75" s="65">
        <v>0</v>
      </c>
      <c r="S75" s="65">
        <v>1600</v>
      </c>
    </row>
    <row r="76" spans="1:19" s="3" customFormat="1" ht="12.75" customHeight="1">
      <c r="A76" s="21">
        <v>11</v>
      </c>
      <c r="B76" s="25" t="s">
        <v>171</v>
      </c>
      <c r="C76" s="65">
        <v>1</v>
      </c>
      <c r="D76" s="65">
        <v>4</v>
      </c>
      <c r="E76" s="65">
        <v>1982</v>
      </c>
      <c r="F76" s="65">
        <v>626</v>
      </c>
      <c r="G76" s="65">
        <v>189.8</v>
      </c>
      <c r="H76" s="65">
        <v>152</v>
      </c>
      <c r="I76" s="65" t="s">
        <v>46</v>
      </c>
      <c r="J76" s="65"/>
      <c r="K76" s="65"/>
      <c r="L76" s="65"/>
      <c r="M76" s="65" t="s">
        <v>172</v>
      </c>
      <c r="N76" s="65">
        <v>33</v>
      </c>
      <c r="O76" s="21">
        <v>0</v>
      </c>
      <c r="P76" s="21">
        <v>0</v>
      </c>
      <c r="Q76" s="65">
        <v>0</v>
      </c>
      <c r="R76" s="65">
        <v>0</v>
      </c>
      <c r="S76" s="65">
        <v>1600</v>
      </c>
    </row>
    <row r="77" spans="1:19" s="3" customFormat="1" ht="12.75" customHeight="1">
      <c r="A77" s="21">
        <v>12</v>
      </c>
      <c r="B77" s="25" t="s">
        <v>173</v>
      </c>
      <c r="C77" s="65">
        <v>1</v>
      </c>
      <c r="D77" s="65">
        <v>4</v>
      </c>
      <c r="E77" s="65">
        <v>1969</v>
      </c>
      <c r="F77" s="65">
        <v>518</v>
      </c>
      <c r="G77" s="65">
        <v>155</v>
      </c>
      <c r="H77" s="65">
        <v>96</v>
      </c>
      <c r="I77" s="65" t="s">
        <v>46</v>
      </c>
      <c r="J77" s="65"/>
      <c r="K77" s="65"/>
      <c r="L77" s="65"/>
      <c r="M77" s="65" t="s">
        <v>45</v>
      </c>
      <c r="N77" s="65">
        <v>46</v>
      </c>
      <c r="O77" s="21">
        <v>0</v>
      </c>
      <c r="P77" s="21">
        <v>0</v>
      </c>
      <c r="Q77" s="65">
        <v>0</v>
      </c>
      <c r="R77" s="65">
        <v>0</v>
      </c>
      <c r="S77" s="65">
        <v>1600</v>
      </c>
    </row>
    <row r="78" spans="1:19" s="3" customFormat="1" ht="12.75" customHeight="1">
      <c r="A78" s="21">
        <v>13</v>
      </c>
      <c r="B78" s="25" t="s">
        <v>174</v>
      </c>
      <c r="C78" s="65">
        <v>1</v>
      </c>
      <c r="D78" s="65">
        <v>2</v>
      </c>
      <c r="E78" s="65">
        <v>1974</v>
      </c>
      <c r="F78" s="65">
        <v>390</v>
      </c>
      <c r="G78" s="65">
        <v>118</v>
      </c>
      <c r="H78" s="65">
        <v>118</v>
      </c>
      <c r="I78" s="65" t="s">
        <v>46</v>
      </c>
      <c r="J78" s="65"/>
      <c r="K78" s="65"/>
      <c r="L78" s="65"/>
      <c r="M78" s="65" t="s">
        <v>45</v>
      </c>
      <c r="N78" s="65">
        <v>41</v>
      </c>
      <c r="O78" s="21">
        <v>0</v>
      </c>
      <c r="P78" s="21">
        <v>0</v>
      </c>
      <c r="Q78" s="65">
        <v>0</v>
      </c>
      <c r="R78" s="65">
        <v>0</v>
      </c>
      <c r="S78" s="65">
        <v>1600</v>
      </c>
    </row>
    <row r="79" spans="1:19" s="3" customFormat="1" ht="12.75" customHeight="1">
      <c r="A79" s="21">
        <v>14</v>
      </c>
      <c r="B79" s="25" t="s">
        <v>175</v>
      </c>
      <c r="C79" s="65">
        <v>1</v>
      </c>
      <c r="D79" s="65">
        <v>2</v>
      </c>
      <c r="E79" s="65">
        <v>1958</v>
      </c>
      <c r="F79" s="65">
        <v>277</v>
      </c>
      <c r="G79" s="65">
        <v>81.1</v>
      </c>
      <c r="H79" s="65">
        <v>81.1</v>
      </c>
      <c r="I79" s="65" t="s">
        <v>46</v>
      </c>
      <c r="J79" s="65"/>
      <c r="K79" s="65"/>
      <c r="L79" s="65"/>
      <c r="M79" s="65" t="s">
        <v>45</v>
      </c>
      <c r="N79" s="65">
        <v>57</v>
      </c>
      <c r="O79" s="21">
        <v>0</v>
      </c>
      <c r="P79" s="21">
        <v>0</v>
      </c>
      <c r="Q79" s="65">
        <v>0</v>
      </c>
      <c r="R79" s="65">
        <v>0</v>
      </c>
      <c r="S79" s="65">
        <v>1600</v>
      </c>
    </row>
    <row r="80" spans="1:19" s="3" customFormat="1" ht="12.75" customHeight="1">
      <c r="A80" s="21">
        <v>15</v>
      </c>
      <c r="B80" s="25" t="s">
        <v>176</v>
      </c>
      <c r="C80" s="65">
        <v>1</v>
      </c>
      <c r="D80" s="65">
        <v>2</v>
      </c>
      <c r="E80" s="65">
        <v>1952</v>
      </c>
      <c r="F80" s="65">
        <v>126</v>
      </c>
      <c r="G80" s="65">
        <v>38</v>
      </c>
      <c r="H80" s="65">
        <v>38</v>
      </c>
      <c r="I80" s="65" t="s">
        <v>46</v>
      </c>
      <c r="J80" s="65"/>
      <c r="K80" s="65"/>
      <c r="L80" s="65"/>
      <c r="M80" s="65" t="s">
        <v>45</v>
      </c>
      <c r="N80" s="65">
        <v>64</v>
      </c>
      <c r="O80" s="21">
        <v>0</v>
      </c>
      <c r="P80" s="21">
        <v>0</v>
      </c>
      <c r="Q80" s="65">
        <v>0</v>
      </c>
      <c r="R80" s="65">
        <v>0</v>
      </c>
      <c r="S80" s="65">
        <v>1600</v>
      </c>
    </row>
    <row r="81" spans="1:19" s="3" customFormat="1" ht="12.75" customHeight="1">
      <c r="A81" s="21">
        <v>16</v>
      </c>
      <c r="B81" s="25" t="s">
        <v>177</v>
      </c>
      <c r="C81" s="65">
        <v>1</v>
      </c>
      <c r="D81" s="65">
        <v>2</v>
      </c>
      <c r="E81" s="65">
        <v>1954</v>
      </c>
      <c r="F81" s="65">
        <v>119</v>
      </c>
      <c r="G81" s="65">
        <v>36</v>
      </c>
      <c r="H81" s="65">
        <v>36</v>
      </c>
      <c r="I81" s="65" t="s">
        <v>46</v>
      </c>
      <c r="J81" s="65"/>
      <c r="K81" s="65"/>
      <c r="L81" s="65"/>
      <c r="M81" s="65" t="s">
        <v>45</v>
      </c>
      <c r="N81" s="65">
        <v>61</v>
      </c>
      <c r="O81" s="21">
        <v>0</v>
      </c>
      <c r="P81" s="21">
        <v>0</v>
      </c>
      <c r="Q81" s="65">
        <v>0</v>
      </c>
      <c r="R81" s="65">
        <v>0</v>
      </c>
      <c r="S81" s="65">
        <v>1600</v>
      </c>
    </row>
    <row r="82" spans="1:19" s="3" customFormat="1" ht="12.75" customHeight="1">
      <c r="A82" s="21">
        <v>17</v>
      </c>
      <c r="B82" s="25" t="s">
        <v>178</v>
      </c>
      <c r="C82" s="65">
        <v>1</v>
      </c>
      <c r="D82" s="65">
        <v>2</v>
      </c>
      <c r="E82" s="65">
        <v>1991</v>
      </c>
      <c r="F82" s="65">
        <v>479</v>
      </c>
      <c r="G82" s="65">
        <v>145</v>
      </c>
      <c r="H82" s="65">
        <v>145</v>
      </c>
      <c r="I82" s="65" t="s">
        <v>46</v>
      </c>
      <c r="J82" s="65"/>
      <c r="K82" s="65"/>
      <c r="L82" s="65"/>
      <c r="M82" s="65" t="s">
        <v>179</v>
      </c>
      <c r="N82" s="65">
        <v>24</v>
      </c>
      <c r="O82" s="21">
        <v>0</v>
      </c>
      <c r="P82" s="21">
        <v>0</v>
      </c>
      <c r="Q82" s="65">
        <v>0</v>
      </c>
      <c r="R82" s="65">
        <v>0</v>
      </c>
      <c r="S82" s="65">
        <v>1600</v>
      </c>
    </row>
    <row r="83" spans="1:19" s="3" customFormat="1" ht="12.75" customHeight="1">
      <c r="A83" s="21">
        <v>18</v>
      </c>
      <c r="B83" s="25" t="s">
        <v>180</v>
      </c>
      <c r="C83" s="65">
        <v>1</v>
      </c>
      <c r="D83" s="65">
        <v>4</v>
      </c>
      <c r="E83" s="65">
        <v>1953</v>
      </c>
      <c r="F83" s="65">
        <v>467</v>
      </c>
      <c r="G83" s="65">
        <v>141.4</v>
      </c>
      <c r="H83" s="65">
        <v>141.4</v>
      </c>
      <c r="I83" s="65" t="s">
        <v>46</v>
      </c>
      <c r="J83" s="65"/>
      <c r="K83" s="65"/>
      <c r="L83" s="65"/>
      <c r="M83" s="65" t="s">
        <v>144</v>
      </c>
      <c r="N83" s="65">
        <v>75</v>
      </c>
      <c r="O83" s="21">
        <v>0</v>
      </c>
      <c r="P83" s="21">
        <v>0</v>
      </c>
      <c r="Q83" s="65">
        <v>0</v>
      </c>
      <c r="R83" s="65">
        <v>0</v>
      </c>
      <c r="S83" s="65">
        <v>1600</v>
      </c>
    </row>
    <row r="84" spans="1:19" s="3" customFormat="1" ht="12.75" customHeight="1">
      <c r="A84" s="21">
        <v>19</v>
      </c>
      <c r="B84" s="25" t="s">
        <v>181</v>
      </c>
      <c r="C84" s="65">
        <v>1</v>
      </c>
      <c r="D84" s="65">
        <v>4</v>
      </c>
      <c r="E84" s="65">
        <v>1976</v>
      </c>
      <c r="F84" s="65">
        <v>515</v>
      </c>
      <c r="G84" s="65">
        <v>156</v>
      </c>
      <c r="H84" s="65">
        <v>156</v>
      </c>
      <c r="I84" s="65" t="s">
        <v>46</v>
      </c>
      <c r="J84" s="65"/>
      <c r="K84" s="65"/>
      <c r="L84" s="65"/>
      <c r="M84" s="65" t="s">
        <v>45</v>
      </c>
      <c r="N84" s="65">
        <v>35</v>
      </c>
      <c r="O84" s="21">
        <v>0</v>
      </c>
      <c r="P84" s="21">
        <v>0</v>
      </c>
      <c r="Q84" s="65">
        <v>0</v>
      </c>
      <c r="R84" s="65">
        <v>0</v>
      </c>
      <c r="S84" s="65">
        <v>1600</v>
      </c>
    </row>
    <row r="85" spans="1:19" s="3" customFormat="1" ht="12.75" customHeight="1">
      <c r="A85" s="21">
        <v>20</v>
      </c>
      <c r="B85" s="25" t="s">
        <v>182</v>
      </c>
      <c r="C85" s="65">
        <v>1</v>
      </c>
      <c r="D85" s="65">
        <v>4</v>
      </c>
      <c r="E85" s="65">
        <v>1958</v>
      </c>
      <c r="F85" s="65">
        <v>277</v>
      </c>
      <c r="G85" s="65">
        <v>123.7</v>
      </c>
      <c r="H85" s="65">
        <v>89.8</v>
      </c>
      <c r="I85" s="65" t="s">
        <v>46</v>
      </c>
      <c r="J85" s="65"/>
      <c r="K85" s="65"/>
      <c r="L85" s="65"/>
      <c r="M85" s="65" t="s">
        <v>45</v>
      </c>
      <c r="N85" s="65">
        <v>75</v>
      </c>
      <c r="O85" s="21">
        <v>0</v>
      </c>
      <c r="P85" s="21">
        <v>0</v>
      </c>
      <c r="Q85" s="65">
        <v>0</v>
      </c>
      <c r="R85" s="65">
        <v>0</v>
      </c>
      <c r="S85" s="65">
        <v>1600</v>
      </c>
    </row>
    <row r="86" spans="1:19" s="3" customFormat="1" ht="12.75" customHeight="1">
      <c r="A86" s="21">
        <v>21</v>
      </c>
      <c r="B86" s="25" t="s">
        <v>183</v>
      </c>
      <c r="C86" s="65">
        <v>2</v>
      </c>
      <c r="D86" s="65">
        <v>5</v>
      </c>
      <c r="E86" s="65">
        <v>1972</v>
      </c>
      <c r="F86" s="65">
        <v>817</v>
      </c>
      <c r="G86" s="65">
        <v>247</v>
      </c>
      <c r="H86" s="65">
        <v>243.7</v>
      </c>
      <c r="I86" s="65" t="s">
        <v>46</v>
      </c>
      <c r="J86" s="65"/>
      <c r="K86" s="65"/>
      <c r="L86" s="65"/>
      <c r="M86" s="65" t="s">
        <v>144</v>
      </c>
      <c r="N86" s="65">
        <v>63</v>
      </c>
      <c r="O86" s="21">
        <v>0</v>
      </c>
      <c r="P86" s="21">
        <v>0</v>
      </c>
      <c r="Q86" s="65">
        <v>0</v>
      </c>
      <c r="R86" s="65">
        <v>0</v>
      </c>
      <c r="S86" s="65">
        <v>400</v>
      </c>
    </row>
    <row r="87" spans="1:19" s="3" customFormat="1" ht="12.75" customHeight="1">
      <c r="A87" s="21">
        <v>22</v>
      </c>
      <c r="B87" s="25" t="s">
        <v>184</v>
      </c>
      <c r="C87" s="65">
        <v>1</v>
      </c>
      <c r="D87" s="65">
        <v>2</v>
      </c>
      <c r="E87" s="65">
        <v>1959</v>
      </c>
      <c r="F87" s="65">
        <v>257</v>
      </c>
      <c r="G87" s="65">
        <v>79</v>
      </c>
      <c r="H87" s="65">
        <v>79</v>
      </c>
      <c r="I87" s="65" t="s">
        <v>46</v>
      </c>
      <c r="J87" s="65"/>
      <c r="K87" s="65"/>
      <c r="L87" s="65"/>
      <c r="M87" s="65" t="s">
        <v>144</v>
      </c>
      <c r="N87" s="65">
        <v>66</v>
      </c>
      <c r="O87" s="21">
        <v>0</v>
      </c>
      <c r="P87" s="21">
        <v>0</v>
      </c>
      <c r="Q87" s="65">
        <v>0</v>
      </c>
      <c r="R87" s="65">
        <v>0</v>
      </c>
      <c r="S87" s="65">
        <v>1600</v>
      </c>
    </row>
    <row r="88" spans="1:19" s="3" customFormat="1" ht="12.75" customHeight="1">
      <c r="A88" s="21">
        <v>23</v>
      </c>
      <c r="B88" s="25" t="s">
        <v>185</v>
      </c>
      <c r="C88" s="65">
        <v>1</v>
      </c>
      <c r="D88" s="65">
        <v>2</v>
      </c>
      <c r="E88" s="65">
        <v>1974</v>
      </c>
      <c r="F88" s="65">
        <v>370</v>
      </c>
      <c r="G88" s="65">
        <v>112</v>
      </c>
      <c r="H88" s="65">
        <v>112</v>
      </c>
      <c r="I88" s="65" t="s">
        <v>46</v>
      </c>
      <c r="J88" s="65"/>
      <c r="K88" s="65"/>
      <c r="L88" s="65"/>
      <c r="M88" s="65" t="s">
        <v>45</v>
      </c>
      <c r="N88" s="65">
        <v>41</v>
      </c>
      <c r="O88" s="21">
        <v>0</v>
      </c>
      <c r="P88" s="21">
        <v>0</v>
      </c>
      <c r="Q88" s="65">
        <v>0</v>
      </c>
      <c r="R88" s="65">
        <v>0</v>
      </c>
      <c r="S88" s="65">
        <v>1600</v>
      </c>
    </row>
    <row r="89" spans="1:19" s="3" customFormat="1" ht="12.75" customHeight="1">
      <c r="A89" s="21">
        <v>24</v>
      </c>
      <c r="B89" s="25" t="s">
        <v>186</v>
      </c>
      <c r="C89" s="65">
        <v>1</v>
      </c>
      <c r="D89" s="65">
        <v>2</v>
      </c>
      <c r="E89" s="65">
        <v>1964</v>
      </c>
      <c r="F89" s="65">
        <v>348</v>
      </c>
      <c r="G89" s="65">
        <v>105.5</v>
      </c>
      <c r="H89" s="65">
        <v>105.5</v>
      </c>
      <c r="I89" s="65" t="s">
        <v>46</v>
      </c>
      <c r="J89" s="65"/>
      <c r="K89" s="65"/>
      <c r="L89" s="65"/>
      <c r="M89" s="65" t="s">
        <v>187</v>
      </c>
      <c r="N89" s="65">
        <v>65</v>
      </c>
      <c r="O89" s="21">
        <v>0</v>
      </c>
      <c r="P89" s="21">
        <v>0</v>
      </c>
      <c r="Q89" s="65">
        <v>0</v>
      </c>
      <c r="R89" s="65">
        <v>0</v>
      </c>
      <c r="S89" s="65">
        <v>1600</v>
      </c>
    </row>
    <row r="90" spans="1:19" s="3" customFormat="1" ht="12.75" customHeight="1">
      <c r="A90" s="21">
        <v>25</v>
      </c>
      <c r="B90" s="25" t="s">
        <v>188</v>
      </c>
      <c r="C90" s="65">
        <v>1</v>
      </c>
      <c r="D90" s="65">
        <v>3</v>
      </c>
      <c r="E90" s="65">
        <v>1967</v>
      </c>
      <c r="F90" s="65">
        <v>316</v>
      </c>
      <c r="G90" s="65">
        <v>95.5</v>
      </c>
      <c r="H90" s="65">
        <v>95.5</v>
      </c>
      <c r="I90" s="65" t="s">
        <v>46</v>
      </c>
      <c r="J90" s="65"/>
      <c r="K90" s="65"/>
      <c r="L90" s="65"/>
      <c r="M90" s="65" t="s">
        <v>45</v>
      </c>
      <c r="N90" s="65">
        <v>70</v>
      </c>
      <c r="O90" s="21">
        <v>0</v>
      </c>
      <c r="P90" s="21">
        <v>0</v>
      </c>
      <c r="Q90" s="65">
        <v>0</v>
      </c>
      <c r="R90" s="65">
        <v>0</v>
      </c>
      <c r="S90" s="65">
        <v>1600</v>
      </c>
    </row>
    <row r="91" spans="1:19" s="3" customFormat="1" ht="12.75" customHeight="1">
      <c r="A91" s="21">
        <v>26</v>
      </c>
      <c r="B91" s="25" t="s">
        <v>189</v>
      </c>
      <c r="C91" s="65">
        <v>1</v>
      </c>
      <c r="D91" s="65">
        <v>4</v>
      </c>
      <c r="E91" s="65">
        <v>1964</v>
      </c>
      <c r="F91" s="65">
        <v>1066</v>
      </c>
      <c r="G91" s="65">
        <v>323</v>
      </c>
      <c r="H91" s="65">
        <v>211</v>
      </c>
      <c r="I91" s="65" t="s">
        <v>46</v>
      </c>
      <c r="J91" s="65"/>
      <c r="K91" s="65"/>
      <c r="L91" s="65"/>
      <c r="M91" s="65" t="s">
        <v>45</v>
      </c>
      <c r="N91" s="65">
        <v>70</v>
      </c>
      <c r="O91" s="65">
        <v>1</v>
      </c>
      <c r="P91" s="65">
        <v>25.2</v>
      </c>
      <c r="Q91" s="65">
        <v>0</v>
      </c>
      <c r="R91" s="65">
        <v>0</v>
      </c>
      <c r="S91" s="65">
        <v>2000</v>
      </c>
    </row>
    <row r="92" spans="1:19" s="3" customFormat="1" ht="12.75" customHeight="1">
      <c r="A92" s="21">
        <v>27</v>
      </c>
      <c r="B92" s="25" t="s">
        <v>190</v>
      </c>
      <c r="C92" s="65">
        <v>2</v>
      </c>
      <c r="D92" s="65">
        <v>8</v>
      </c>
      <c r="E92" s="65">
        <v>1964</v>
      </c>
      <c r="F92" s="65">
        <v>1190</v>
      </c>
      <c r="G92" s="65">
        <v>323</v>
      </c>
      <c r="H92" s="65">
        <v>211</v>
      </c>
      <c r="I92" s="65" t="s">
        <v>46</v>
      </c>
      <c r="J92" s="65"/>
      <c r="K92" s="65"/>
      <c r="L92" s="65"/>
      <c r="M92" s="65" t="s">
        <v>45</v>
      </c>
      <c r="N92" s="65">
        <v>70</v>
      </c>
      <c r="O92" s="65">
        <v>1</v>
      </c>
      <c r="P92" s="65">
        <v>25.2</v>
      </c>
      <c r="Q92" s="65">
        <v>0</v>
      </c>
      <c r="R92" s="65">
        <v>0</v>
      </c>
      <c r="S92" s="65">
        <v>2000</v>
      </c>
    </row>
    <row r="93" spans="1:19" s="3" customFormat="1" ht="12.75" customHeight="1">
      <c r="A93" s="21">
        <v>28</v>
      </c>
      <c r="B93" s="25" t="s">
        <v>191</v>
      </c>
      <c r="C93" s="65">
        <v>1</v>
      </c>
      <c r="D93" s="65">
        <v>2</v>
      </c>
      <c r="E93" s="65">
        <v>1949</v>
      </c>
      <c r="F93" s="65">
        <v>277</v>
      </c>
      <c r="G93" s="65">
        <v>82</v>
      </c>
      <c r="H93" s="65">
        <v>82</v>
      </c>
      <c r="I93" s="65" t="s">
        <v>46</v>
      </c>
      <c r="J93" s="65"/>
      <c r="K93" s="65"/>
      <c r="L93" s="65"/>
      <c r="M93" s="65" t="s">
        <v>45</v>
      </c>
      <c r="N93" s="65">
        <v>90</v>
      </c>
      <c r="O93" s="21">
        <v>0</v>
      </c>
      <c r="P93" s="21">
        <v>0</v>
      </c>
      <c r="Q93" s="65">
        <v>0</v>
      </c>
      <c r="R93" s="65">
        <v>0</v>
      </c>
      <c r="S93" s="65">
        <v>1600</v>
      </c>
    </row>
    <row r="94" spans="1:19" s="3" customFormat="1" ht="12.75" customHeight="1">
      <c r="A94" s="21">
        <v>29</v>
      </c>
      <c r="B94" s="25" t="s">
        <v>192</v>
      </c>
      <c r="C94" s="65">
        <v>1</v>
      </c>
      <c r="D94" s="65">
        <v>2</v>
      </c>
      <c r="E94" s="65">
        <v>1974</v>
      </c>
      <c r="F94" s="65">
        <v>357</v>
      </c>
      <c r="G94" s="65">
        <v>108</v>
      </c>
      <c r="H94" s="65">
        <v>108</v>
      </c>
      <c r="I94" s="65" t="s">
        <v>46</v>
      </c>
      <c r="J94" s="65"/>
      <c r="K94" s="65"/>
      <c r="L94" s="65"/>
      <c r="M94" s="65" t="s">
        <v>144</v>
      </c>
      <c r="N94" s="65">
        <v>50</v>
      </c>
      <c r="O94" s="21">
        <v>0</v>
      </c>
      <c r="P94" s="21">
        <v>0</v>
      </c>
      <c r="Q94" s="65">
        <v>0</v>
      </c>
      <c r="R94" s="65">
        <v>0</v>
      </c>
      <c r="S94" s="65">
        <v>1600</v>
      </c>
    </row>
    <row r="95" spans="1:19" s="3" customFormat="1" ht="12.75" customHeight="1">
      <c r="A95" s="2"/>
      <c r="B95" s="66" t="s">
        <v>44</v>
      </c>
      <c r="C95" s="66"/>
      <c r="D95" s="66"/>
      <c r="E95" s="66"/>
      <c r="F95" s="66">
        <f>SUM(F65:F94)</f>
        <v>13432</v>
      </c>
      <c r="G95" s="66">
        <f>SUM(G65:G94)</f>
        <v>3985.1999999999994</v>
      </c>
      <c r="H95" s="66">
        <f>SUM(H65:H94)</f>
        <v>3528.8</v>
      </c>
      <c r="I95" s="66"/>
      <c r="J95" s="66"/>
      <c r="K95" s="66"/>
      <c r="L95" s="66"/>
      <c r="M95" s="66"/>
      <c r="N95" s="66"/>
      <c r="O95" s="66">
        <f>SUM(O66:O94)</f>
        <v>3</v>
      </c>
      <c r="P95" s="66">
        <f>SUM(P66:P94)</f>
        <v>80.8</v>
      </c>
      <c r="Q95" s="66">
        <f>SUM(Q66:Q94)</f>
        <v>0</v>
      </c>
      <c r="R95" s="66">
        <f>SUM(R66:R94)</f>
        <v>0</v>
      </c>
      <c r="S95" s="66">
        <f>SUM(S66:S94)</f>
        <v>46400</v>
      </c>
    </row>
    <row r="96" spans="1:19" s="3" customFormat="1" ht="12.75" customHeight="1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</row>
    <row r="97" spans="1:18" s="3" customFormat="1" ht="12.75" customHeight="1">
      <c r="A97" s="138" t="s">
        <v>149</v>
      </c>
      <c r="B97" s="138"/>
      <c r="C97" s="138"/>
      <c r="D97" s="138"/>
      <c r="E97" s="138"/>
      <c r="F97" s="138"/>
      <c r="G97" s="138"/>
      <c r="H97" s="138"/>
      <c r="I97" s="138"/>
      <c r="J97" s="138"/>
      <c r="K97" s="138"/>
      <c r="L97" s="138"/>
      <c r="M97" s="138"/>
      <c r="N97" s="138"/>
      <c r="O97" s="138"/>
      <c r="P97" s="138"/>
      <c r="Q97" s="138"/>
      <c r="R97" s="4"/>
    </row>
    <row r="98" spans="1:18" s="3" customFormat="1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4"/>
    </row>
    <row r="99" spans="1:19" s="3" customFormat="1" ht="12.75" customHeight="1">
      <c r="A99" s="90"/>
      <c r="B99" s="91"/>
      <c r="C99" s="92" t="s">
        <v>4</v>
      </c>
      <c r="D99" s="90" t="s">
        <v>5</v>
      </c>
      <c r="E99" s="92" t="s">
        <v>6</v>
      </c>
      <c r="F99" s="90"/>
      <c r="G99" s="93"/>
      <c r="H99" s="94"/>
      <c r="I99" s="90"/>
      <c r="J99" s="90" t="s">
        <v>7</v>
      </c>
      <c r="K99" s="90" t="s">
        <v>8</v>
      </c>
      <c r="L99" s="90"/>
      <c r="M99" s="90"/>
      <c r="N99" s="90"/>
      <c r="O99" s="90" t="s">
        <v>9</v>
      </c>
      <c r="P99" s="90" t="s">
        <v>10</v>
      </c>
      <c r="Q99" s="95" t="s">
        <v>10</v>
      </c>
      <c r="R99" s="95" t="s">
        <v>11</v>
      </c>
      <c r="S99" s="61" t="s">
        <v>12</v>
      </c>
    </row>
    <row r="100" spans="1:19" ht="12.75" customHeight="1">
      <c r="A100" s="12"/>
      <c r="B100" s="96"/>
      <c r="C100" s="12"/>
      <c r="D100" s="12" t="s">
        <v>7</v>
      </c>
      <c r="E100" s="12"/>
      <c r="F100" s="12"/>
      <c r="G100" s="97"/>
      <c r="H100" s="98"/>
      <c r="I100" s="12"/>
      <c r="J100" s="12" t="s">
        <v>13</v>
      </c>
      <c r="K100" s="12" t="s">
        <v>14</v>
      </c>
      <c r="L100" s="12"/>
      <c r="M100" s="12"/>
      <c r="N100" s="12"/>
      <c r="O100" s="12" t="s">
        <v>15</v>
      </c>
      <c r="P100" s="12" t="s">
        <v>15</v>
      </c>
      <c r="Q100" s="73" t="s">
        <v>16</v>
      </c>
      <c r="R100" s="73" t="s">
        <v>17</v>
      </c>
      <c r="S100" s="60" t="s">
        <v>18</v>
      </c>
    </row>
    <row r="101" spans="1:19" ht="12.75" customHeight="1">
      <c r="A101" s="12" t="s">
        <v>19</v>
      </c>
      <c r="B101" s="96" t="s">
        <v>20</v>
      </c>
      <c r="C101" s="12"/>
      <c r="D101" s="12" t="s">
        <v>21</v>
      </c>
      <c r="E101" s="12"/>
      <c r="F101" s="12" t="s">
        <v>22</v>
      </c>
      <c r="G101" s="99" t="s">
        <v>12</v>
      </c>
      <c r="H101" s="100"/>
      <c r="I101" s="12" t="s">
        <v>23</v>
      </c>
      <c r="J101" s="12" t="s">
        <v>24</v>
      </c>
      <c r="K101" s="12" t="s">
        <v>25</v>
      </c>
      <c r="L101" s="12" t="s">
        <v>26</v>
      </c>
      <c r="M101" s="12" t="s">
        <v>27</v>
      </c>
      <c r="N101" s="12" t="s">
        <v>28</v>
      </c>
      <c r="O101" s="12" t="s">
        <v>29</v>
      </c>
      <c r="P101" s="12" t="s">
        <v>29</v>
      </c>
      <c r="Q101" s="73" t="s">
        <v>30</v>
      </c>
      <c r="R101" s="73"/>
      <c r="S101" s="60" t="s">
        <v>31</v>
      </c>
    </row>
    <row r="102" spans="1:19" ht="12.75" customHeight="1">
      <c r="A102" s="101" t="s">
        <v>32</v>
      </c>
      <c r="B102" s="102" t="s">
        <v>33</v>
      </c>
      <c r="C102" s="101"/>
      <c r="D102" s="101" t="s">
        <v>34</v>
      </c>
      <c r="E102" s="101"/>
      <c r="F102" s="101"/>
      <c r="G102" s="65" t="s">
        <v>35</v>
      </c>
      <c r="H102" s="65" t="s">
        <v>36</v>
      </c>
      <c r="I102" s="101" t="s">
        <v>37</v>
      </c>
      <c r="J102" s="101" t="s">
        <v>38</v>
      </c>
      <c r="K102" s="101" t="s">
        <v>39</v>
      </c>
      <c r="L102" s="101" t="s">
        <v>14</v>
      </c>
      <c r="M102" s="101" t="s">
        <v>40</v>
      </c>
      <c r="N102" s="101" t="s">
        <v>41</v>
      </c>
      <c r="O102" s="101"/>
      <c r="P102" s="101"/>
      <c r="Q102" s="103"/>
      <c r="R102" s="103"/>
      <c r="S102" s="101"/>
    </row>
    <row r="103" spans="1:20" ht="12.75">
      <c r="A103" s="24"/>
      <c r="B103" s="29" t="s">
        <v>48</v>
      </c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30"/>
      <c r="R103" s="30"/>
      <c r="S103" s="24"/>
      <c r="T103" s="32"/>
    </row>
    <row r="104" spans="1:19" ht="12.75">
      <c r="A104" s="21">
        <v>1</v>
      </c>
      <c r="B104" s="25" t="s">
        <v>146</v>
      </c>
      <c r="C104" s="65">
        <v>2</v>
      </c>
      <c r="D104" s="65">
        <v>8</v>
      </c>
      <c r="E104" s="65">
        <v>1969</v>
      </c>
      <c r="F104" s="65">
        <v>1220</v>
      </c>
      <c r="G104" s="65">
        <v>331</v>
      </c>
      <c r="H104" s="65">
        <v>305.8</v>
      </c>
      <c r="I104" s="65" t="s">
        <v>46</v>
      </c>
      <c r="J104" s="65" t="s">
        <v>139</v>
      </c>
      <c r="K104" s="65"/>
      <c r="L104" s="65"/>
      <c r="M104" s="65" t="s">
        <v>45</v>
      </c>
      <c r="N104" s="65">
        <v>65</v>
      </c>
      <c r="O104" s="65">
        <v>1</v>
      </c>
      <c r="P104" s="65">
        <v>25.2</v>
      </c>
      <c r="Q104" s="34">
        <v>0</v>
      </c>
      <c r="R104" s="65">
        <v>0</v>
      </c>
      <c r="S104" s="65">
        <v>2000</v>
      </c>
    </row>
    <row r="105" spans="1:19" ht="12.75">
      <c r="A105" s="21">
        <v>2</v>
      </c>
      <c r="B105" s="25" t="s">
        <v>151</v>
      </c>
      <c r="C105" s="65">
        <v>1</v>
      </c>
      <c r="D105" s="65">
        <v>4</v>
      </c>
      <c r="E105" s="65">
        <v>1973</v>
      </c>
      <c r="F105" s="65">
        <v>293</v>
      </c>
      <c r="G105" s="65">
        <v>94</v>
      </c>
      <c r="H105" s="65">
        <v>94</v>
      </c>
      <c r="I105" s="65" t="s">
        <v>46</v>
      </c>
      <c r="J105" s="65"/>
      <c r="K105" s="65"/>
      <c r="L105" s="65"/>
      <c r="M105" s="65" t="s">
        <v>45</v>
      </c>
      <c r="N105" s="65">
        <v>60</v>
      </c>
      <c r="O105" s="65">
        <v>0</v>
      </c>
      <c r="P105" s="65">
        <v>0</v>
      </c>
      <c r="Q105" s="34">
        <v>0</v>
      </c>
      <c r="R105" s="65">
        <v>0</v>
      </c>
      <c r="S105" s="65">
        <v>1738</v>
      </c>
    </row>
    <row r="106" spans="1:19" ht="12.75">
      <c r="A106" s="65">
        <v>3</v>
      </c>
      <c r="B106" s="25" t="s">
        <v>152</v>
      </c>
      <c r="C106" s="65">
        <v>2</v>
      </c>
      <c r="D106" s="65">
        <v>8</v>
      </c>
      <c r="E106" s="65">
        <v>1964</v>
      </c>
      <c r="F106" s="65">
        <v>1141</v>
      </c>
      <c r="G106" s="65">
        <v>317.8</v>
      </c>
      <c r="H106" s="65">
        <v>288.8</v>
      </c>
      <c r="I106" s="65" t="s">
        <v>46</v>
      </c>
      <c r="J106" s="65"/>
      <c r="K106" s="65"/>
      <c r="L106" s="65"/>
      <c r="M106" s="65" t="s">
        <v>45</v>
      </c>
      <c r="N106" s="65">
        <v>65</v>
      </c>
      <c r="O106" s="65">
        <v>1</v>
      </c>
      <c r="P106" s="65">
        <v>26.5</v>
      </c>
      <c r="Q106" s="34">
        <v>0</v>
      </c>
      <c r="R106" s="65">
        <v>0</v>
      </c>
      <c r="S106" s="65">
        <v>1088</v>
      </c>
    </row>
    <row r="107" spans="1:19" ht="12.75">
      <c r="A107" s="21">
        <v>4</v>
      </c>
      <c r="B107" s="25" t="s">
        <v>193</v>
      </c>
      <c r="C107" s="65">
        <v>2</v>
      </c>
      <c r="D107" s="65">
        <v>8</v>
      </c>
      <c r="E107" s="65">
        <v>1974</v>
      </c>
      <c r="F107" s="65">
        <v>2303</v>
      </c>
      <c r="G107" s="65">
        <v>525.6</v>
      </c>
      <c r="H107" s="65">
        <v>331.9</v>
      </c>
      <c r="I107" s="65" t="s">
        <v>42</v>
      </c>
      <c r="J107" s="65" t="s">
        <v>139</v>
      </c>
      <c r="K107" s="65"/>
      <c r="L107" s="65"/>
      <c r="M107" s="65" t="s">
        <v>194</v>
      </c>
      <c r="N107" s="65">
        <v>53</v>
      </c>
      <c r="O107" s="65">
        <v>1</v>
      </c>
      <c r="P107" s="65">
        <v>53</v>
      </c>
      <c r="Q107" s="34">
        <v>0</v>
      </c>
      <c r="R107" s="65">
        <v>0</v>
      </c>
      <c r="S107" s="65">
        <v>2000</v>
      </c>
    </row>
    <row r="108" spans="1:19" ht="15.75">
      <c r="A108" s="2"/>
      <c r="B108" s="66" t="s">
        <v>44</v>
      </c>
      <c r="C108" s="66"/>
      <c r="D108" s="66"/>
      <c r="E108" s="66"/>
      <c r="F108" s="66">
        <f>SUM(F104:F107)</f>
        <v>4957</v>
      </c>
      <c r="G108" s="66">
        <f>SUM(G104:G107)</f>
        <v>1268.4</v>
      </c>
      <c r="H108" s="66">
        <f>SUM(H104:H107)</f>
        <v>1020.5</v>
      </c>
      <c r="I108" s="66"/>
      <c r="J108" s="66"/>
      <c r="K108" s="66"/>
      <c r="L108" s="66"/>
      <c r="M108" s="66"/>
      <c r="N108" s="66"/>
      <c r="O108" s="66">
        <f>SUM(O104:O107)</f>
        <v>3</v>
      </c>
      <c r="P108" s="66">
        <f>SUM(P104:P107)</f>
        <v>104.7</v>
      </c>
      <c r="Q108" s="66">
        <f>SUM(Q104:Q107)</f>
        <v>0</v>
      </c>
      <c r="R108" s="66">
        <f>SUM(R104:R107)</f>
        <v>0</v>
      </c>
      <c r="S108" s="66">
        <f>SUM(S104:S107)</f>
        <v>6826</v>
      </c>
    </row>
    <row r="109" spans="1:19" ht="15.75">
      <c r="A109" s="62"/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</row>
    <row r="110" spans="1:19" ht="15.75">
      <c r="A110" s="138" t="s">
        <v>150</v>
      </c>
      <c r="B110" s="138"/>
      <c r="C110" s="138"/>
      <c r="D110" s="138"/>
      <c r="E110" s="138"/>
      <c r="F110" s="138"/>
      <c r="G110" s="138"/>
      <c r="H110" s="138"/>
      <c r="I110" s="138"/>
      <c r="J110" s="138"/>
      <c r="K110" s="138"/>
      <c r="L110" s="138"/>
      <c r="M110" s="138"/>
      <c r="N110" s="138"/>
      <c r="O110" s="138"/>
      <c r="P110" s="138"/>
      <c r="Q110" s="138"/>
      <c r="R110" s="4"/>
      <c r="S110" s="3"/>
    </row>
    <row r="111" spans="1:19" ht="15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4"/>
      <c r="S111" s="3"/>
    </row>
    <row r="112" spans="1:19" ht="38.25">
      <c r="A112" s="90"/>
      <c r="B112" s="91"/>
      <c r="C112" s="92" t="s">
        <v>4</v>
      </c>
      <c r="D112" s="90" t="s">
        <v>5</v>
      </c>
      <c r="E112" s="92" t="s">
        <v>6</v>
      </c>
      <c r="F112" s="90"/>
      <c r="G112" s="93"/>
      <c r="H112" s="94"/>
      <c r="I112" s="90"/>
      <c r="J112" s="90" t="s">
        <v>7</v>
      </c>
      <c r="K112" s="90" t="s">
        <v>8</v>
      </c>
      <c r="L112" s="90"/>
      <c r="M112" s="90"/>
      <c r="N112" s="90"/>
      <c r="O112" s="90" t="s">
        <v>9</v>
      </c>
      <c r="P112" s="90" t="s">
        <v>10</v>
      </c>
      <c r="Q112" s="95" t="s">
        <v>10</v>
      </c>
      <c r="R112" s="95" t="s">
        <v>11</v>
      </c>
      <c r="S112" s="61" t="s">
        <v>12</v>
      </c>
    </row>
    <row r="113" spans="1:19" ht="12.75">
      <c r="A113" s="12"/>
      <c r="B113" s="96"/>
      <c r="C113" s="12"/>
      <c r="D113" s="12" t="s">
        <v>7</v>
      </c>
      <c r="E113" s="12"/>
      <c r="F113" s="12"/>
      <c r="G113" s="97"/>
      <c r="H113" s="98"/>
      <c r="I113" s="12"/>
      <c r="J113" s="12" t="s">
        <v>13</v>
      </c>
      <c r="K113" s="12" t="s">
        <v>14</v>
      </c>
      <c r="L113" s="12"/>
      <c r="M113" s="12"/>
      <c r="N113" s="12"/>
      <c r="O113" s="12" t="s">
        <v>15</v>
      </c>
      <c r="P113" s="12" t="s">
        <v>15</v>
      </c>
      <c r="Q113" s="73" t="s">
        <v>16</v>
      </c>
      <c r="R113" s="73" t="s">
        <v>17</v>
      </c>
      <c r="S113" s="60" t="s">
        <v>18</v>
      </c>
    </row>
    <row r="114" spans="1:19" ht="22.5">
      <c r="A114" s="12" t="s">
        <v>19</v>
      </c>
      <c r="B114" s="96" t="s">
        <v>20</v>
      </c>
      <c r="C114" s="12"/>
      <c r="D114" s="12" t="s">
        <v>21</v>
      </c>
      <c r="E114" s="12"/>
      <c r="F114" s="12" t="s">
        <v>22</v>
      </c>
      <c r="G114" s="99" t="s">
        <v>12</v>
      </c>
      <c r="H114" s="100"/>
      <c r="I114" s="12" t="s">
        <v>23</v>
      </c>
      <c r="J114" s="12" t="s">
        <v>24</v>
      </c>
      <c r="K114" s="12" t="s">
        <v>25</v>
      </c>
      <c r="L114" s="12" t="s">
        <v>26</v>
      </c>
      <c r="M114" s="12" t="s">
        <v>27</v>
      </c>
      <c r="N114" s="12" t="s">
        <v>28</v>
      </c>
      <c r="O114" s="12" t="s">
        <v>29</v>
      </c>
      <c r="P114" s="12" t="s">
        <v>29</v>
      </c>
      <c r="Q114" s="73" t="s">
        <v>30</v>
      </c>
      <c r="R114" s="73"/>
      <c r="S114" s="60" t="s">
        <v>31</v>
      </c>
    </row>
    <row r="115" spans="1:19" ht="12.75">
      <c r="A115" s="101" t="s">
        <v>32</v>
      </c>
      <c r="B115" s="102" t="s">
        <v>33</v>
      </c>
      <c r="C115" s="101"/>
      <c r="D115" s="101" t="s">
        <v>34</v>
      </c>
      <c r="E115" s="101"/>
      <c r="F115" s="101"/>
      <c r="G115" s="65" t="s">
        <v>35</v>
      </c>
      <c r="H115" s="65" t="s">
        <v>36</v>
      </c>
      <c r="I115" s="101" t="s">
        <v>37</v>
      </c>
      <c r="J115" s="101" t="s">
        <v>38</v>
      </c>
      <c r="K115" s="101" t="s">
        <v>39</v>
      </c>
      <c r="L115" s="101" t="s">
        <v>14</v>
      </c>
      <c r="M115" s="101" t="s">
        <v>40</v>
      </c>
      <c r="N115" s="101" t="s">
        <v>41</v>
      </c>
      <c r="O115" s="101"/>
      <c r="P115" s="101"/>
      <c r="Q115" s="103"/>
      <c r="R115" s="103"/>
      <c r="S115" s="101"/>
    </row>
    <row r="116" spans="1:19" ht="12.75">
      <c r="A116" s="24"/>
      <c r="B116" s="29" t="s">
        <v>48</v>
      </c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30"/>
      <c r="R116" s="30"/>
      <c r="S116" s="24"/>
    </row>
    <row r="117" spans="1:19" ht="12.75">
      <c r="A117" s="21">
        <v>1</v>
      </c>
      <c r="B117" s="25" t="s">
        <v>148</v>
      </c>
      <c r="C117" s="65">
        <v>1</v>
      </c>
      <c r="D117" s="65">
        <v>4</v>
      </c>
      <c r="E117" s="65">
        <v>1956</v>
      </c>
      <c r="F117" s="65">
        <v>552</v>
      </c>
      <c r="G117" s="65">
        <v>161.1</v>
      </c>
      <c r="H117" s="65">
        <v>161.1</v>
      </c>
      <c r="I117" s="65" t="s">
        <v>46</v>
      </c>
      <c r="J117" s="65"/>
      <c r="K117" s="65"/>
      <c r="L117" s="65"/>
      <c r="M117" s="65" t="s">
        <v>144</v>
      </c>
      <c r="N117" s="65">
        <v>70</v>
      </c>
      <c r="O117" s="65">
        <v>0</v>
      </c>
      <c r="P117" s="65">
        <v>0</v>
      </c>
      <c r="Q117" s="34">
        <v>0</v>
      </c>
      <c r="R117" s="65">
        <v>0</v>
      </c>
      <c r="S117" s="65">
        <v>1600</v>
      </c>
    </row>
    <row r="118" spans="1:19" ht="15.75">
      <c r="A118" s="2"/>
      <c r="B118" s="66" t="s">
        <v>44</v>
      </c>
      <c r="C118" s="66"/>
      <c r="D118" s="66"/>
      <c r="E118" s="66"/>
      <c r="F118" s="66">
        <f>SUM(F116:F117)</f>
        <v>552</v>
      </c>
      <c r="G118" s="66">
        <f>SUM(G116:G117)</f>
        <v>161.1</v>
      </c>
      <c r="H118" s="66">
        <f>SUM(H116:H117)</f>
        <v>161.1</v>
      </c>
      <c r="I118" s="66"/>
      <c r="J118" s="66"/>
      <c r="K118" s="66"/>
      <c r="L118" s="66"/>
      <c r="M118" s="66"/>
      <c r="N118" s="66"/>
      <c r="O118" s="66">
        <f>SUM(O116:O117)</f>
        <v>0</v>
      </c>
      <c r="P118" s="66">
        <f>SUM(P116:P117)</f>
        <v>0</v>
      </c>
      <c r="Q118" s="66">
        <f>SUM(Q116:Q117)</f>
        <v>0</v>
      </c>
      <c r="R118" s="66">
        <f>SUM(R116:R117)</f>
        <v>0</v>
      </c>
      <c r="S118" s="66">
        <f>SUM(S116:S117)</f>
        <v>1600</v>
      </c>
    </row>
    <row r="119" spans="1:19" ht="12.75">
      <c r="A119" s="135"/>
      <c r="B119" s="132"/>
      <c r="C119" s="80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  <c r="R119" s="110"/>
      <c r="S119" s="110"/>
    </row>
    <row r="120" spans="1:19" ht="15.75">
      <c r="A120" s="138" t="s">
        <v>153</v>
      </c>
      <c r="B120" s="138"/>
      <c r="C120" s="138"/>
      <c r="D120" s="138"/>
      <c r="E120" s="138"/>
      <c r="F120" s="138"/>
      <c r="G120" s="138"/>
      <c r="H120" s="138"/>
      <c r="I120" s="138"/>
      <c r="J120" s="138"/>
      <c r="K120" s="138"/>
      <c r="L120" s="138"/>
      <c r="M120" s="138"/>
      <c r="N120" s="138"/>
      <c r="O120" s="138"/>
      <c r="P120" s="138"/>
      <c r="Q120" s="138"/>
      <c r="R120" s="4"/>
      <c r="S120" s="3"/>
    </row>
    <row r="121" spans="1:19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4"/>
      <c r="S121" s="3"/>
    </row>
    <row r="122" spans="1:19" ht="38.25">
      <c r="A122" s="90"/>
      <c r="B122" s="91"/>
      <c r="C122" s="92" t="s">
        <v>4</v>
      </c>
      <c r="D122" s="90" t="s">
        <v>5</v>
      </c>
      <c r="E122" s="92" t="s">
        <v>6</v>
      </c>
      <c r="F122" s="90"/>
      <c r="G122" s="93"/>
      <c r="H122" s="94"/>
      <c r="I122" s="90"/>
      <c r="J122" s="90" t="s">
        <v>7</v>
      </c>
      <c r="K122" s="90" t="s">
        <v>8</v>
      </c>
      <c r="L122" s="90"/>
      <c r="M122" s="90"/>
      <c r="N122" s="90"/>
      <c r="O122" s="90" t="s">
        <v>9</v>
      </c>
      <c r="P122" s="90" t="s">
        <v>10</v>
      </c>
      <c r="Q122" s="95" t="s">
        <v>10</v>
      </c>
      <c r="R122" s="95" t="s">
        <v>11</v>
      </c>
      <c r="S122" s="61" t="s">
        <v>12</v>
      </c>
    </row>
    <row r="123" spans="1:19" ht="12.75">
      <c r="A123" s="12"/>
      <c r="B123" s="96"/>
      <c r="C123" s="12"/>
      <c r="D123" s="12" t="s">
        <v>7</v>
      </c>
      <c r="E123" s="12"/>
      <c r="F123" s="12"/>
      <c r="G123" s="97"/>
      <c r="H123" s="98"/>
      <c r="I123" s="12"/>
      <c r="J123" s="12" t="s">
        <v>13</v>
      </c>
      <c r="K123" s="12" t="s">
        <v>14</v>
      </c>
      <c r="L123" s="12"/>
      <c r="M123" s="12"/>
      <c r="N123" s="12"/>
      <c r="O123" s="12" t="s">
        <v>15</v>
      </c>
      <c r="P123" s="12" t="s">
        <v>15</v>
      </c>
      <c r="Q123" s="73" t="s">
        <v>16</v>
      </c>
      <c r="R123" s="73" t="s">
        <v>17</v>
      </c>
      <c r="S123" s="60" t="s">
        <v>18</v>
      </c>
    </row>
    <row r="124" spans="1:19" ht="12.75" customHeight="1">
      <c r="A124" s="12" t="s">
        <v>19</v>
      </c>
      <c r="B124" s="96" t="s">
        <v>20</v>
      </c>
      <c r="C124" s="12"/>
      <c r="D124" s="12" t="s">
        <v>21</v>
      </c>
      <c r="E124" s="12"/>
      <c r="F124" s="12" t="s">
        <v>22</v>
      </c>
      <c r="G124" s="99" t="s">
        <v>12</v>
      </c>
      <c r="H124" s="100"/>
      <c r="I124" s="12" t="s">
        <v>23</v>
      </c>
      <c r="J124" s="12" t="s">
        <v>24</v>
      </c>
      <c r="K124" s="12" t="s">
        <v>25</v>
      </c>
      <c r="L124" s="12" t="s">
        <v>26</v>
      </c>
      <c r="M124" s="12" t="s">
        <v>27</v>
      </c>
      <c r="N124" s="12" t="s">
        <v>28</v>
      </c>
      <c r="O124" s="12" t="s">
        <v>29</v>
      </c>
      <c r="P124" s="12" t="s">
        <v>29</v>
      </c>
      <c r="Q124" s="73" t="s">
        <v>30</v>
      </c>
      <c r="R124" s="73"/>
      <c r="S124" s="60" t="s">
        <v>31</v>
      </c>
    </row>
    <row r="125" spans="1:19" ht="12.75" customHeight="1">
      <c r="A125" s="101" t="s">
        <v>32</v>
      </c>
      <c r="B125" s="102" t="s">
        <v>33</v>
      </c>
      <c r="C125" s="101"/>
      <c r="D125" s="101" t="s">
        <v>34</v>
      </c>
      <c r="E125" s="101"/>
      <c r="F125" s="101"/>
      <c r="G125" s="65" t="s">
        <v>35</v>
      </c>
      <c r="H125" s="65" t="s">
        <v>36</v>
      </c>
      <c r="I125" s="101" t="s">
        <v>37</v>
      </c>
      <c r="J125" s="101" t="s">
        <v>38</v>
      </c>
      <c r="K125" s="101" t="s">
        <v>39</v>
      </c>
      <c r="L125" s="101" t="s">
        <v>14</v>
      </c>
      <c r="M125" s="101" t="s">
        <v>40</v>
      </c>
      <c r="N125" s="101" t="s">
        <v>41</v>
      </c>
      <c r="O125" s="101"/>
      <c r="P125" s="101"/>
      <c r="Q125" s="103"/>
      <c r="R125" s="103"/>
      <c r="S125" s="101"/>
    </row>
    <row r="126" spans="1:20" ht="12.75">
      <c r="A126" s="24"/>
      <c r="B126" s="29" t="s">
        <v>161</v>
      </c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30"/>
      <c r="R126" s="30"/>
      <c r="S126" s="24"/>
      <c r="T126" s="32"/>
    </row>
    <row r="127" spans="1:19" ht="12.75">
      <c r="A127" s="21">
        <v>1</v>
      </c>
      <c r="B127" s="25" t="s">
        <v>154</v>
      </c>
      <c r="C127" s="65">
        <v>2</v>
      </c>
      <c r="D127" s="65">
        <v>8</v>
      </c>
      <c r="E127" s="65">
        <v>1965</v>
      </c>
      <c r="F127" s="65">
        <v>1655</v>
      </c>
      <c r="G127" s="65">
        <v>418.6</v>
      </c>
      <c r="H127" s="65">
        <v>379.8</v>
      </c>
      <c r="I127" s="65" t="s">
        <v>42</v>
      </c>
      <c r="J127" s="65" t="s">
        <v>139</v>
      </c>
      <c r="K127" s="21" t="s">
        <v>141</v>
      </c>
      <c r="L127" s="65"/>
      <c r="M127" s="21" t="s">
        <v>43</v>
      </c>
      <c r="N127" s="65">
        <v>69</v>
      </c>
      <c r="O127" s="65">
        <v>1</v>
      </c>
      <c r="P127" s="65">
        <v>38.8</v>
      </c>
      <c r="Q127" s="34">
        <v>0</v>
      </c>
      <c r="R127" s="65">
        <v>0</v>
      </c>
      <c r="S127" s="65">
        <v>2000</v>
      </c>
    </row>
    <row r="128" spans="1:19" ht="12.75">
      <c r="A128" s="21">
        <v>2</v>
      </c>
      <c r="B128" s="25" t="s">
        <v>155</v>
      </c>
      <c r="C128" s="65">
        <v>2</v>
      </c>
      <c r="D128" s="65">
        <v>4</v>
      </c>
      <c r="E128" s="65">
        <v>1991</v>
      </c>
      <c r="F128" s="65">
        <v>1495</v>
      </c>
      <c r="G128" s="65">
        <v>269.4</v>
      </c>
      <c r="H128" s="65">
        <v>269.4</v>
      </c>
      <c r="I128" s="65" t="s">
        <v>42</v>
      </c>
      <c r="J128" s="65" t="s">
        <v>139</v>
      </c>
      <c r="K128" s="21" t="s">
        <v>141</v>
      </c>
      <c r="L128" s="65"/>
      <c r="M128" s="21" t="s">
        <v>43</v>
      </c>
      <c r="N128" s="65">
        <v>30</v>
      </c>
      <c r="O128" s="65">
        <v>0</v>
      </c>
      <c r="P128" s="65">
        <v>0</v>
      </c>
      <c r="Q128" s="34">
        <v>0</v>
      </c>
      <c r="R128" s="65">
        <v>0</v>
      </c>
      <c r="S128" s="65">
        <v>1600</v>
      </c>
    </row>
    <row r="129" spans="1:19" ht="12.75">
      <c r="A129" s="21">
        <v>3</v>
      </c>
      <c r="B129" s="25" t="s">
        <v>156</v>
      </c>
      <c r="C129" s="65">
        <v>2</v>
      </c>
      <c r="D129" s="65">
        <v>8</v>
      </c>
      <c r="E129" s="65">
        <v>1966</v>
      </c>
      <c r="F129" s="65">
        <v>1577</v>
      </c>
      <c r="G129" s="65">
        <v>422.5</v>
      </c>
      <c r="H129" s="65">
        <v>382.4</v>
      </c>
      <c r="I129" s="65" t="s">
        <v>42</v>
      </c>
      <c r="J129" s="65" t="s">
        <v>139</v>
      </c>
      <c r="K129" s="21" t="s">
        <v>141</v>
      </c>
      <c r="L129" s="65"/>
      <c r="M129" s="21" t="s">
        <v>43</v>
      </c>
      <c r="N129" s="65">
        <v>60</v>
      </c>
      <c r="O129" s="65">
        <v>2</v>
      </c>
      <c r="P129" s="65">
        <v>40.1</v>
      </c>
      <c r="Q129" s="34">
        <v>0</v>
      </c>
      <c r="R129" s="65">
        <v>0</v>
      </c>
      <c r="S129" s="65">
        <v>2000</v>
      </c>
    </row>
    <row r="130" spans="1:19" ht="12.75">
      <c r="A130" s="21">
        <v>4</v>
      </c>
      <c r="B130" s="25" t="s">
        <v>157</v>
      </c>
      <c r="C130" s="65">
        <v>2</v>
      </c>
      <c r="D130" s="65">
        <v>8</v>
      </c>
      <c r="E130" s="65">
        <v>1971</v>
      </c>
      <c r="F130" s="65">
        <v>1635</v>
      </c>
      <c r="G130" s="65">
        <v>408.9</v>
      </c>
      <c r="H130" s="65">
        <v>369.9</v>
      </c>
      <c r="I130" s="65" t="s">
        <v>42</v>
      </c>
      <c r="J130" s="65" t="s">
        <v>139</v>
      </c>
      <c r="K130" s="21" t="s">
        <v>141</v>
      </c>
      <c r="L130" s="65"/>
      <c r="M130" s="21" t="s">
        <v>43</v>
      </c>
      <c r="N130" s="65">
        <v>51</v>
      </c>
      <c r="O130" s="65">
        <v>2</v>
      </c>
      <c r="P130" s="65">
        <v>39</v>
      </c>
      <c r="Q130" s="34">
        <v>0</v>
      </c>
      <c r="R130" s="65">
        <v>0</v>
      </c>
      <c r="S130" s="65">
        <v>2000</v>
      </c>
    </row>
    <row r="131" spans="1:19" ht="12.75">
      <c r="A131" s="21">
        <v>5</v>
      </c>
      <c r="B131" s="25" t="s">
        <v>158</v>
      </c>
      <c r="C131" s="65">
        <v>2</v>
      </c>
      <c r="D131" s="65">
        <v>18</v>
      </c>
      <c r="E131" s="65">
        <v>1980</v>
      </c>
      <c r="F131" s="65">
        <v>5215</v>
      </c>
      <c r="G131" s="65">
        <v>977.1</v>
      </c>
      <c r="H131" s="65">
        <v>875.2</v>
      </c>
      <c r="I131" s="65" t="s">
        <v>42</v>
      </c>
      <c r="J131" s="65" t="s">
        <v>139</v>
      </c>
      <c r="K131" s="21" t="s">
        <v>141</v>
      </c>
      <c r="L131" s="65"/>
      <c r="M131" s="21" t="s">
        <v>43</v>
      </c>
      <c r="N131" s="65">
        <v>45</v>
      </c>
      <c r="O131" s="65">
        <v>3</v>
      </c>
      <c r="P131" s="65">
        <v>101.9</v>
      </c>
      <c r="Q131" s="34">
        <v>0</v>
      </c>
      <c r="R131" s="65">
        <v>0</v>
      </c>
      <c r="S131" s="65">
        <v>2500</v>
      </c>
    </row>
    <row r="132" spans="1:19" ht="12.75">
      <c r="A132" s="21">
        <v>6</v>
      </c>
      <c r="B132" s="25" t="s">
        <v>159</v>
      </c>
      <c r="C132" s="65">
        <v>1</v>
      </c>
      <c r="D132" s="65">
        <v>2</v>
      </c>
      <c r="E132" s="65">
        <v>1990</v>
      </c>
      <c r="F132" s="65">
        <v>442</v>
      </c>
      <c r="G132" s="65">
        <v>132</v>
      </c>
      <c r="H132" s="65">
        <v>132</v>
      </c>
      <c r="I132" s="65" t="s">
        <v>42</v>
      </c>
      <c r="J132" s="65" t="s">
        <v>139</v>
      </c>
      <c r="K132" s="21" t="s">
        <v>141</v>
      </c>
      <c r="L132" s="65"/>
      <c r="M132" s="65" t="s">
        <v>45</v>
      </c>
      <c r="N132" s="65">
        <v>30</v>
      </c>
      <c r="O132" s="65">
        <v>0</v>
      </c>
      <c r="P132" s="65">
        <v>0</v>
      </c>
      <c r="Q132" s="34">
        <v>0</v>
      </c>
      <c r="R132" s="65">
        <v>0</v>
      </c>
      <c r="S132" s="65">
        <v>1200</v>
      </c>
    </row>
    <row r="133" spans="1:19" ht="15.75">
      <c r="A133" s="2"/>
      <c r="B133" s="66" t="s">
        <v>44</v>
      </c>
      <c r="C133" s="66"/>
      <c r="D133" s="66"/>
      <c r="E133" s="66"/>
      <c r="F133" s="66">
        <f>SUM(F127:F132)</f>
        <v>12019</v>
      </c>
      <c r="G133" s="66">
        <f>SUM(G127:G132)</f>
        <v>2628.5</v>
      </c>
      <c r="H133" s="66">
        <f>SUM(H127:H132)</f>
        <v>2408.7</v>
      </c>
      <c r="I133" s="66"/>
      <c r="J133" s="66"/>
      <c r="K133" s="66"/>
      <c r="L133" s="66"/>
      <c r="M133" s="66"/>
      <c r="N133" s="66"/>
      <c r="O133" s="66">
        <f>SUM(O127:O132)</f>
        <v>8</v>
      </c>
      <c r="P133" s="66">
        <f>SUM(P127:P132)</f>
        <v>219.8</v>
      </c>
      <c r="Q133" s="66">
        <f>SUM(Q127:Q132)</f>
        <v>0</v>
      </c>
      <c r="R133" s="66">
        <f>SUM(R127:R132)</f>
        <v>0</v>
      </c>
      <c r="S133" s="66">
        <f>SUM(S127:S132)</f>
        <v>11300</v>
      </c>
    </row>
    <row r="135" spans="1:19" ht="15.75">
      <c r="A135" s="138" t="s">
        <v>195</v>
      </c>
      <c r="B135" s="138"/>
      <c r="C135" s="138"/>
      <c r="D135" s="138"/>
      <c r="E135" s="138"/>
      <c r="F135" s="138"/>
      <c r="G135" s="138"/>
      <c r="H135" s="138"/>
      <c r="I135" s="138"/>
      <c r="J135" s="138"/>
      <c r="K135" s="138"/>
      <c r="L135" s="138"/>
      <c r="M135" s="138"/>
      <c r="N135" s="138"/>
      <c r="O135" s="138"/>
      <c r="P135" s="138"/>
      <c r="Q135" s="138"/>
      <c r="R135" s="4"/>
      <c r="S135" s="3"/>
    </row>
    <row r="136" spans="1:19" ht="15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4"/>
      <c r="S136" s="3"/>
    </row>
    <row r="137" spans="1:19" ht="38.25">
      <c r="A137" s="7"/>
      <c r="B137" s="8"/>
      <c r="C137" s="9" t="s">
        <v>4</v>
      </c>
      <c r="D137" s="7" t="s">
        <v>5</v>
      </c>
      <c r="E137" s="9" t="s">
        <v>6</v>
      </c>
      <c r="F137" s="7"/>
      <c r="G137" s="10"/>
      <c r="H137" s="11"/>
      <c r="I137" s="7"/>
      <c r="J137" s="7" t="s">
        <v>7</v>
      </c>
      <c r="K137" s="7" t="s">
        <v>8</v>
      </c>
      <c r="L137" s="7"/>
      <c r="M137" s="7"/>
      <c r="N137" s="7"/>
      <c r="O137" s="7" t="s">
        <v>9</v>
      </c>
      <c r="P137" s="7" t="s">
        <v>10</v>
      </c>
      <c r="Q137" s="37" t="s">
        <v>10</v>
      </c>
      <c r="R137" s="37" t="s">
        <v>11</v>
      </c>
      <c r="S137" s="61" t="s">
        <v>12</v>
      </c>
    </row>
    <row r="138" spans="1:19" ht="12.75">
      <c r="A138" s="13"/>
      <c r="B138" s="14"/>
      <c r="C138" s="13"/>
      <c r="D138" s="13" t="s">
        <v>7</v>
      </c>
      <c r="E138" s="13"/>
      <c r="F138" s="13"/>
      <c r="G138" s="15"/>
      <c r="H138" s="16"/>
      <c r="I138" s="13"/>
      <c r="J138" s="13" t="s">
        <v>13</v>
      </c>
      <c r="K138" s="13" t="s">
        <v>14</v>
      </c>
      <c r="L138" s="13"/>
      <c r="M138" s="13"/>
      <c r="N138" s="13"/>
      <c r="O138" s="13" t="s">
        <v>15</v>
      </c>
      <c r="P138" s="13" t="s">
        <v>15</v>
      </c>
      <c r="Q138" s="43" t="s">
        <v>16</v>
      </c>
      <c r="R138" s="43" t="s">
        <v>17</v>
      </c>
      <c r="S138" s="60" t="s">
        <v>18</v>
      </c>
    </row>
    <row r="139" spans="1:20" ht="22.5">
      <c r="A139" s="13" t="s">
        <v>19</v>
      </c>
      <c r="B139" s="14" t="s">
        <v>20</v>
      </c>
      <c r="C139" s="13"/>
      <c r="D139" s="13" t="s">
        <v>21</v>
      </c>
      <c r="E139" s="13"/>
      <c r="F139" s="13" t="s">
        <v>22</v>
      </c>
      <c r="G139" s="17" t="s">
        <v>12</v>
      </c>
      <c r="H139" s="18"/>
      <c r="I139" s="13" t="s">
        <v>23</v>
      </c>
      <c r="J139" s="13" t="s">
        <v>24</v>
      </c>
      <c r="K139" s="13" t="s">
        <v>25</v>
      </c>
      <c r="L139" s="13" t="s">
        <v>26</v>
      </c>
      <c r="M139" s="13" t="s">
        <v>27</v>
      </c>
      <c r="N139" s="13" t="s">
        <v>28</v>
      </c>
      <c r="O139" s="13" t="s">
        <v>29</v>
      </c>
      <c r="P139" s="13" t="s">
        <v>29</v>
      </c>
      <c r="Q139" s="43" t="s">
        <v>30</v>
      </c>
      <c r="R139" s="43"/>
      <c r="S139" s="60" t="s">
        <v>31</v>
      </c>
      <c r="T139" s="32"/>
    </row>
    <row r="140" spans="1:20" ht="12.75">
      <c r="A140" s="19" t="s">
        <v>32</v>
      </c>
      <c r="B140" s="20" t="s">
        <v>33</v>
      </c>
      <c r="C140" s="19"/>
      <c r="D140" s="19" t="s">
        <v>34</v>
      </c>
      <c r="E140" s="19"/>
      <c r="F140" s="19"/>
      <c r="G140" s="21" t="s">
        <v>35</v>
      </c>
      <c r="H140" s="21" t="s">
        <v>36</v>
      </c>
      <c r="I140" s="19" t="s">
        <v>37</v>
      </c>
      <c r="J140" s="19" t="s">
        <v>38</v>
      </c>
      <c r="K140" s="19" t="s">
        <v>39</v>
      </c>
      <c r="L140" s="19" t="s">
        <v>14</v>
      </c>
      <c r="M140" s="19" t="s">
        <v>40</v>
      </c>
      <c r="N140" s="19" t="s">
        <v>41</v>
      </c>
      <c r="O140" s="19"/>
      <c r="P140" s="19"/>
      <c r="Q140" s="22"/>
      <c r="R140" s="22"/>
      <c r="S140" s="19"/>
      <c r="T140" s="32"/>
    </row>
    <row r="141" spans="1:20" ht="12.75">
      <c r="A141" s="24"/>
      <c r="B141" s="29" t="s">
        <v>48</v>
      </c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30"/>
      <c r="R141" s="30"/>
      <c r="S141" s="24"/>
      <c r="T141" s="32"/>
    </row>
    <row r="142" spans="1:20" ht="12.75">
      <c r="A142" s="21">
        <v>1</v>
      </c>
      <c r="B142" s="25" t="s">
        <v>196</v>
      </c>
      <c r="C142" s="65">
        <v>1</v>
      </c>
      <c r="D142" s="21">
        <v>2</v>
      </c>
      <c r="E142" s="21">
        <v>1991</v>
      </c>
      <c r="F142" s="21">
        <v>286</v>
      </c>
      <c r="G142" s="21">
        <v>86.6</v>
      </c>
      <c r="H142" s="21">
        <v>56.4</v>
      </c>
      <c r="I142" s="21" t="s">
        <v>46</v>
      </c>
      <c r="J142" s="21"/>
      <c r="K142" s="65"/>
      <c r="L142" s="21"/>
      <c r="M142" s="21" t="s">
        <v>45</v>
      </c>
      <c r="N142" s="21">
        <v>56</v>
      </c>
      <c r="O142" s="21">
        <v>0</v>
      </c>
      <c r="P142" s="21">
        <v>0</v>
      </c>
      <c r="Q142" s="27">
        <v>0</v>
      </c>
      <c r="R142" s="21">
        <v>0</v>
      </c>
      <c r="S142" s="21">
        <v>1800</v>
      </c>
      <c r="T142" s="32"/>
    </row>
    <row r="143" spans="1:20" ht="15.75">
      <c r="A143" s="2"/>
      <c r="B143" s="66" t="s">
        <v>44</v>
      </c>
      <c r="C143" s="66"/>
      <c r="D143" s="66"/>
      <c r="E143" s="66"/>
      <c r="F143" s="66"/>
      <c r="G143" s="21">
        <v>86.6</v>
      </c>
      <c r="H143" s="21">
        <v>56.4</v>
      </c>
      <c r="I143" s="66"/>
      <c r="J143" s="66"/>
      <c r="K143" s="66"/>
      <c r="L143" s="66"/>
      <c r="M143" s="66"/>
      <c r="N143" s="21"/>
      <c r="O143" s="21">
        <v>0</v>
      </c>
      <c r="P143" s="21">
        <v>0</v>
      </c>
      <c r="Q143" s="27">
        <v>0</v>
      </c>
      <c r="R143" s="21">
        <v>0</v>
      </c>
      <c r="S143" s="21">
        <v>1800</v>
      </c>
      <c r="T143" s="32"/>
    </row>
    <row r="144" spans="1:20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54"/>
      <c r="T144" s="32"/>
    </row>
    <row r="145" spans="1:20" ht="15.75">
      <c r="A145" s="138" t="s">
        <v>197</v>
      </c>
      <c r="B145" s="138"/>
      <c r="C145" s="138"/>
      <c r="D145" s="138"/>
      <c r="E145" s="138"/>
      <c r="F145" s="138"/>
      <c r="G145" s="138"/>
      <c r="H145" s="138"/>
      <c r="I145" s="138"/>
      <c r="J145" s="138"/>
      <c r="K145" s="138"/>
      <c r="L145" s="138"/>
      <c r="M145" s="138"/>
      <c r="N145" s="138"/>
      <c r="O145" s="138"/>
      <c r="P145" s="138"/>
      <c r="Q145" s="138"/>
      <c r="R145" s="4"/>
      <c r="S145" s="3"/>
      <c r="T145" s="32"/>
    </row>
    <row r="146" spans="1:20" ht="15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4"/>
      <c r="S146" s="3"/>
      <c r="T146" s="32"/>
    </row>
    <row r="147" spans="1:20" ht="38.25">
      <c r="A147" s="7"/>
      <c r="B147" s="8"/>
      <c r="C147" s="9" t="s">
        <v>4</v>
      </c>
      <c r="D147" s="7" t="s">
        <v>5</v>
      </c>
      <c r="E147" s="9" t="s">
        <v>6</v>
      </c>
      <c r="F147" s="7"/>
      <c r="G147" s="10"/>
      <c r="H147" s="11"/>
      <c r="I147" s="7"/>
      <c r="J147" s="7" t="s">
        <v>7</v>
      </c>
      <c r="K147" s="7" t="s">
        <v>8</v>
      </c>
      <c r="L147" s="7"/>
      <c r="M147" s="7"/>
      <c r="N147" s="7"/>
      <c r="O147" s="7" t="s">
        <v>9</v>
      </c>
      <c r="P147" s="7" t="s">
        <v>10</v>
      </c>
      <c r="Q147" s="37" t="s">
        <v>10</v>
      </c>
      <c r="R147" s="37" t="s">
        <v>11</v>
      </c>
      <c r="S147" s="61" t="s">
        <v>12</v>
      </c>
      <c r="T147" s="32"/>
    </row>
    <row r="148" spans="1:20" ht="12.75">
      <c r="A148" s="13"/>
      <c r="B148" s="14"/>
      <c r="C148" s="13"/>
      <c r="D148" s="13" t="s">
        <v>7</v>
      </c>
      <c r="E148" s="13"/>
      <c r="F148" s="13"/>
      <c r="G148" s="15"/>
      <c r="H148" s="16"/>
      <c r="I148" s="13"/>
      <c r="J148" s="13" t="s">
        <v>13</v>
      </c>
      <c r="K148" s="13" t="s">
        <v>14</v>
      </c>
      <c r="L148" s="13"/>
      <c r="M148" s="13"/>
      <c r="N148" s="13"/>
      <c r="O148" s="13" t="s">
        <v>15</v>
      </c>
      <c r="P148" s="13" t="s">
        <v>15</v>
      </c>
      <c r="Q148" s="43" t="s">
        <v>16</v>
      </c>
      <c r="R148" s="43" t="s">
        <v>17</v>
      </c>
      <c r="S148" s="60" t="s">
        <v>18</v>
      </c>
      <c r="T148" s="32"/>
    </row>
    <row r="149" spans="1:20" ht="22.5">
      <c r="A149" s="13" t="s">
        <v>19</v>
      </c>
      <c r="B149" s="14" t="s">
        <v>20</v>
      </c>
      <c r="C149" s="13"/>
      <c r="D149" s="13" t="s">
        <v>21</v>
      </c>
      <c r="E149" s="13"/>
      <c r="F149" s="13" t="s">
        <v>22</v>
      </c>
      <c r="G149" s="17" t="s">
        <v>12</v>
      </c>
      <c r="H149" s="18"/>
      <c r="I149" s="13" t="s">
        <v>23</v>
      </c>
      <c r="J149" s="13" t="s">
        <v>24</v>
      </c>
      <c r="K149" s="13" t="s">
        <v>25</v>
      </c>
      <c r="L149" s="13" t="s">
        <v>26</v>
      </c>
      <c r="M149" s="13" t="s">
        <v>27</v>
      </c>
      <c r="N149" s="13" t="s">
        <v>28</v>
      </c>
      <c r="O149" s="13" t="s">
        <v>29</v>
      </c>
      <c r="P149" s="13" t="s">
        <v>29</v>
      </c>
      <c r="Q149" s="43" t="s">
        <v>30</v>
      </c>
      <c r="R149" s="43"/>
      <c r="S149" s="60" t="s">
        <v>31</v>
      </c>
      <c r="T149" s="32"/>
    </row>
    <row r="150" spans="1:20" ht="12.75">
      <c r="A150" s="19" t="s">
        <v>32</v>
      </c>
      <c r="B150" s="20" t="s">
        <v>33</v>
      </c>
      <c r="C150" s="19"/>
      <c r="D150" s="19" t="s">
        <v>34</v>
      </c>
      <c r="E150" s="19"/>
      <c r="F150" s="19"/>
      <c r="G150" s="21" t="s">
        <v>35</v>
      </c>
      <c r="H150" s="21" t="s">
        <v>36</v>
      </c>
      <c r="I150" s="19" t="s">
        <v>37</v>
      </c>
      <c r="J150" s="19" t="s">
        <v>38</v>
      </c>
      <c r="K150" s="19" t="s">
        <v>39</v>
      </c>
      <c r="L150" s="19" t="s">
        <v>14</v>
      </c>
      <c r="M150" s="19" t="s">
        <v>40</v>
      </c>
      <c r="N150" s="19" t="s">
        <v>41</v>
      </c>
      <c r="O150" s="19"/>
      <c r="P150" s="19"/>
      <c r="Q150" s="22"/>
      <c r="R150" s="22"/>
      <c r="S150" s="19"/>
      <c r="T150" s="32"/>
    </row>
    <row r="151" spans="1:20" ht="12.75">
      <c r="A151" s="24"/>
      <c r="B151" s="29" t="s">
        <v>48</v>
      </c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30"/>
      <c r="R151" s="30"/>
      <c r="S151" s="24"/>
      <c r="T151" s="32"/>
    </row>
    <row r="152" spans="1:20" ht="12.75">
      <c r="A152" s="21">
        <v>1</v>
      </c>
      <c r="B152" s="25" t="s">
        <v>198</v>
      </c>
      <c r="C152" s="65">
        <v>1</v>
      </c>
      <c r="D152" s="21">
        <v>2</v>
      </c>
      <c r="E152" s="21">
        <v>1968</v>
      </c>
      <c r="F152" s="21">
        <v>311</v>
      </c>
      <c r="G152" s="21">
        <v>101</v>
      </c>
      <c r="H152" s="21"/>
      <c r="I152" s="21" t="s">
        <v>46</v>
      </c>
      <c r="J152" s="21"/>
      <c r="K152" s="65"/>
      <c r="L152" s="21"/>
      <c r="M152" s="65" t="s">
        <v>45</v>
      </c>
      <c r="N152" s="21">
        <v>50</v>
      </c>
      <c r="O152" s="21">
        <v>0</v>
      </c>
      <c r="P152" s="21">
        <v>0</v>
      </c>
      <c r="Q152" s="27">
        <v>0</v>
      </c>
      <c r="R152" s="21">
        <v>0</v>
      </c>
      <c r="S152" s="21"/>
      <c r="T152" s="32"/>
    </row>
    <row r="153" spans="1:20" ht="12.75">
      <c r="A153" s="21">
        <v>2</v>
      </c>
      <c r="B153" s="25" t="s">
        <v>199</v>
      </c>
      <c r="C153" s="65">
        <v>1</v>
      </c>
      <c r="D153" s="21">
        <v>3</v>
      </c>
      <c r="E153" s="21">
        <v>1967</v>
      </c>
      <c r="F153" s="21">
        <v>330</v>
      </c>
      <c r="G153" s="21">
        <v>96.2</v>
      </c>
      <c r="H153" s="21"/>
      <c r="I153" s="21" t="s">
        <v>46</v>
      </c>
      <c r="J153" s="21"/>
      <c r="K153" s="65"/>
      <c r="L153" s="21"/>
      <c r="M153" s="21" t="s">
        <v>45</v>
      </c>
      <c r="N153" s="21">
        <v>65</v>
      </c>
      <c r="O153" s="21">
        <v>0</v>
      </c>
      <c r="P153" s="21">
        <v>0</v>
      </c>
      <c r="Q153" s="27">
        <v>0</v>
      </c>
      <c r="R153" s="21">
        <v>0</v>
      </c>
      <c r="S153" s="21"/>
      <c r="T153" s="32"/>
    </row>
    <row r="154" spans="1:20" ht="12.75">
      <c r="A154" s="21">
        <v>3</v>
      </c>
      <c r="B154" s="25" t="s">
        <v>200</v>
      </c>
      <c r="C154" s="65">
        <v>1</v>
      </c>
      <c r="D154" s="21">
        <v>3</v>
      </c>
      <c r="E154" s="21">
        <v>1965</v>
      </c>
      <c r="F154" s="21">
        <v>561</v>
      </c>
      <c r="G154" s="21">
        <v>169.9</v>
      </c>
      <c r="H154" s="21"/>
      <c r="I154" s="21" t="s">
        <v>46</v>
      </c>
      <c r="J154" s="21"/>
      <c r="K154" s="65"/>
      <c r="L154" s="21"/>
      <c r="M154" s="65" t="s">
        <v>187</v>
      </c>
      <c r="N154" s="21"/>
      <c r="O154" s="21">
        <v>0</v>
      </c>
      <c r="P154" s="21">
        <v>0</v>
      </c>
      <c r="Q154" s="27">
        <v>0</v>
      </c>
      <c r="R154" s="21">
        <v>0</v>
      </c>
      <c r="S154" s="21"/>
      <c r="T154" s="32"/>
    </row>
    <row r="155" spans="1:20" ht="15.75">
      <c r="A155" s="2"/>
      <c r="B155" s="66" t="s">
        <v>44</v>
      </c>
      <c r="C155" s="66"/>
      <c r="D155" s="66"/>
      <c r="E155" s="66"/>
      <c r="F155" s="66">
        <f>SUM(F152:F154)</f>
        <v>1202</v>
      </c>
      <c r="G155" s="66">
        <f>SUM(G152:G154)</f>
        <v>367.1</v>
      </c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32"/>
    </row>
    <row r="156" spans="1:20" ht="12.75">
      <c r="A156" s="32"/>
      <c r="B156" s="64"/>
      <c r="C156" s="50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</row>
    <row r="157" spans="1:20" ht="12.75">
      <c r="A157" s="32"/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32"/>
    </row>
    <row r="158" spans="1:20" ht="12.75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</row>
    <row r="159" ht="12.75">
      <c r="T159" s="32"/>
    </row>
    <row r="160" ht="12.75">
      <c r="T160" s="32"/>
    </row>
    <row r="161" ht="12.75">
      <c r="T161" s="32"/>
    </row>
    <row r="162" ht="12.75">
      <c r="T162" s="32"/>
    </row>
    <row r="163" ht="12.75">
      <c r="T163" s="32"/>
    </row>
    <row r="164" ht="12.75">
      <c r="T164" s="32"/>
    </row>
    <row r="165" ht="12.75">
      <c r="T165" s="32"/>
    </row>
  </sheetData>
  <sheetProtection/>
  <mergeCells count="10">
    <mergeCell ref="A97:Q97"/>
    <mergeCell ref="A110:Q110"/>
    <mergeCell ref="A120:Q120"/>
    <mergeCell ref="A135:Q135"/>
    <mergeCell ref="A145:Q145"/>
    <mergeCell ref="A1:Q1"/>
    <mergeCell ref="A9:Q9"/>
    <mergeCell ref="A22:Q22"/>
    <mergeCell ref="A44:Q44"/>
    <mergeCell ref="A59:Q59"/>
  </mergeCells>
  <printOptions horizontalCentered="1"/>
  <pageMargins left="0.1968503937007874" right="0.33" top="0.34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T166"/>
  <sheetViews>
    <sheetView zoomScalePageLayoutView="0" workbookViewId="0" topLeftCell="A1">
      <selection activeCell="O23" sqref="O23"/>
    </sheetView>
  </sheetViews>
  <sheetFormatPr defaultColWidth="9.00390625" defaultRowHeight="12.75"/>
  <cols>
    <col min="1" max="1" width="3.875" style="0" customWidth="1"/>
    <col min="2" max="2" width="35.125" style="0" bestFit="1" customWidth="1"/>
    <col min="3" max="3" width="8.875" style="0" customWidth="1"/>
    <col min="4" max="4" width="6.25390625" style="0" customWidth="1"/>
    <col min="5" max="5" width="7.75390625" style="0" customWidth="1"/>
    <col min="6" max="6" width="8.625" style="0" customWidth="1"/>
    <col min="7" max="7" width="8.75390625" style="0" customWidth="1"/>
    <col min="8" max="8" width="8.125" style="0" customWidth="1"/>
    <col min="9" max="9" width="10.375" style="0" customWidth="1"/>
    <col min="10" max="10" width="12.375" style="0" customWidth="1"/>
    <col min="11" max="11" width="10.25390625" style="0" customWidth="1"/>
    <col min="13" max="13" width="3.00390625" style="0" customWidth="1"/>
    <col min="14" max="14" width="4.625" style="0" customWidth="1"/>
    <col min="16" max="16" width="9.25390625" style="0" customWidth="1"/>
    <col min="17" max="17" width="9.375" style="0" customWidth="1"/>
  </cols>
  <sheetData>
    <row r="1" spans="7:18" s="3" customFormat="1" ht="15.75">
      <c r="G1" s="2"/>
      <c r="I1" s="53" t="s">
        <v>52</v>
      </c>
      <c r="J1" s="1"/>
      <c r="K1" s="1"/>
      <c r="L1" s="1"/>
      <c r="M1" s="1"/>
      <c r="N1" s="1"/>
      <c r="O1" s="1"/>
      <c r="P1" s="1"/>
      <c r="Q1" s="1"/>
      <c r="R1" s="1"/>
    </row>
    <row r="2" spans="7:16" s="54" customFormat="1" ht="15">
      <c r="G2" s="4"/>
      <c r="I2" s="54" t="s">
        <v>0</v>
      </c>
      <c r="J2" s="4"/>
      <c r="K2" s="4"/>
      <c r="L2" s="4"/>
      <c r="M2" s="4"/>
      <c r="N2" s="4"/>
      <c r="O2" s="4"/>
      <c r="P2" s="4"/>
    </row>
    <row r="3" spans="7:18" s="54" customFormat="1" ht="15">
      <c r="G3" s="4"/>
      <c r="I3" s="54" t="s">
        <v>1</v>
      </c>
      <c r="J3" s="4"/>
      <c r="K3" s="4"/>
      <c r="L3" s="4"/>
      <c r="M3" s="4"/>
      <c r="N3" s="4"/>
      <c r="O3" s="4"/>
      <c r="P3" s="4"/>
      <c r="R3" s="4"/>
    </row>
    <row r="4" spans="7:18" s="54" customFormat="1" ht="15">
      <c r="G4" s="4"/>
      <c r="I4" s="54" t="s">
        <v>2</v>
      </c>
      <c r="J4" s="4"/>
      <c r="K4" s="4"/>
      <c r="L4" s="4"/>
      <c r="M4" s="4"/>
      <c r="N4" s="4"/>
      <c r="O4" s="4"/>
      <c r="P4" s="4"/>
      <c r="R4" s="4"/>
    </row>
    <row r="5" spans="1:7" s="54" customFormat="1" ht="15">
      <c r="A5" s="4"/>
      <c r="B5" s="4"/>
      <c r="C5" s="4"/>
      <c r="D5" s="4"/>
      <c r="E5" s="4"/>
      <c r="F5" s="4"/>
      <c r="G5" s="4"/>
    </row>
    <row r="6" spans="1:7" s="33" customFormat="1" ht="15.75">
      <c r="A6" s="2"/>
      <c r="B6" s="2"/>
      <c r="C6" s="2"/>
      <c r="D6" s="2"/>
      <c r="E6" s="2"/>
      <c r="F6" s="2"/>
      <c r="G6" s="2"/>
    </row>
    <row r="7" spans="1:7" s="33" customFormat="1" ht="15.75">
      <c r="A7" s="2"/>
      <c r="B7" s="2"/>
      <c r="C7" s="2"/>
      <c r="D7" s="2"/>
      <c r="F7" s="2" t="s">
        <v>114</v>
      </c>
      <c r="G7" s="2"/>
    </row>
    <row r="8" spans="1:7" s="33" customFormat="1" ht="15.75">
      <c r="A8" s="2"/>
      <c r="B8" s="2"/>
      <c r="C8" s="2"/>
      <c r="D8" s="2"/>
      <c r="F8" s="2" t="s">
        <v>57</v>
      </c>
      <c r="G8" s="2"/>
    </row>
    <row r="9" spans="1:7" s="33" customFormat="1" ht="15.75">
      <c r="A9" s="2"/>
      <c r="B9" s="2"/>
      <c r="C9" s="2"/>
      <c r="D9" s="2"/>
      <c r="F9" s="2" t="s">
        <v>58</v>
      </c>
      <c r="G9" s="2"/>
    </row>
    <row r="10" spans="1:7" s="54" customFormat="1" ht="15.75">
      <c r="A10" s="4"/>
      <c r="B10" s="4"/>
      <c r="C10" s="4"/>
      <c r="D10" s="4"/>
      <c r="F10" s="2" t="s">
        <v>59</v>
      </c>
      <c r="G10" s="4"/>
    </row>
    <row r="11" spans="1:7" s="54" customFormat="1" ht="15.75">
      <c r="A11" s="4"/>
      <c r="B11" s="4"/>
      <c r="C11" s="4"/>
      <c r="D11" s="4"/>
      <c r="F11" s="2"/>
      <c r="G11" s="4"/>
    </row>
    <row r="12" spans="2:7" s="3" customFormat="1" ht="15.75">
      <c r="B12" s="2"/>
      <c r="C12" s="2"/>
      <c r="D12" s="2"/>
      <c r="E12" s="2" t="s">
        <v>3</v>
      </c>
      <c r="F12" s="2"/>
      <c r="G12" s="4"/>
    </row>
    <row r="13" spans="2:8" ht="11.25" customHeight="1">
      <c r="B13" s="5"/>
      <c r="G13" s="6"/>
      <c r="H13" s="6"/>
    </row>
    <row r="14" spans="1:13" s="39" customFormat="1" ht="29.25" customHeight="1">
      <c r="A14" s="26"/>
      <c r="B14" s="35"/>
      <c r="C14" s="36"/>
      <c r="D14" s="28"/>
      <c r="E14" s="28" t="s">
        <v>10</v>
      </c>
      <c r="F14" s="37" t="s">
        <v>10</v>
      </c>
      <c r="G14" s="37" t="s">
        <v>11</v>
      </c>
      <c r="H14" s="38" t="s">
        <v>12</v>
      </c>
      <c r="I14" s="143" t="s">
        <v>60</v>
      </c>
      <c r="J14" s="143" t="s">
        <v>61</v>
      </c>
      <c r="K14" s="145" t="s">
        <v>62</v>
      </c>
      <c r="M14" s="89"/>
    </row>
    <row r="15" spans="1:13" s="39" customFormat="1" ht="22.5" customHeight="1">
      <c r="A15" s="26"/>
      <c r="B15" s="41"/>
      <c r="C15" s="42"/>
      <c r="D15" s="40"/>
      <c r="E15" s="40" t="s">
        <v>15</v>
      </c>
      <c r="F15" s="43" t="s">
        <v>16</v>
      </c>
      <c r="G15" s="43" t="s">
        <v>17</v>
      </c>
      <c r="H15" s="51" t="s">
        <v>18</v>
      </c>
      <c r="I15" s="144"/>
      <c r="J15" s="143"/>
      <c r="K15" s="146"/>
      <c r="M15" s="89"/>
    </row>
    <row r="16" spans="1:13" s="39" customFormat="1" ht="24" customHeight="1">
      <c r="A16" s="26" t="s">
        <v>19</v>
      </c>
      <c r="B16" s="41" t="s">
        <v>20</v>
      </c>
      <c r="C16" s="44" t="s">
        <v>12</v>
      </c>
      <c r="D16" s="40" t="s">
        <v>23</v>
      </c>
      <c r="E16" s="40" t="s">
        <v>29</v>
      </c>
      <c r="F16" s="43" t="s">
        <v>30</v>
      </c>
      <c r="G16" s="43"/>
      <c r="H16" s="38" t="s">
        <v>31</v>
      </c>
      <c r="I16" s="144"/>
      <c r="J16" s="143"/>
      <c r="K16" s="146"/>
      <c r="M16" s="89"/>
    </row>
    <row r="17" spans="1:17" s="39" customFormat="1" ht="16.5" customHeight="1">
      <c r="A17" s="26" t="s">
        <v>32</v>
      </c>
      <c r="B17" s="46" t="s">
        <v>33</v>
      </c>
      <c r="C17" s="26" t="s">
        <v>35</v>
      </c>
      <c r="D17" s="45" t="s">
        <v>37</v>
      </c>
      <c r="E17" s="45"/>
      <c r="F17" s="47"/>
      <c r="G17" s="47"/>
      <c r="H17" s="48"/>
      <c r="I17" s="144"/>
      <c r="J17" s="143"/>
      <c r="K17" s="147"/>
      <c r="M17" s="153"/>
      <c r="N17" s="153"/>
      <c r="P17" s="154"/>
      <c r="Q17" s="153"/>
    </row>
    <row r="18" spans="1:11" ht="12.75">
      <c r="A18" s="24"/>
      <c r="B18" s="141" t="s">
        <v>48</v>
      </c>
      <c r="C18" s="148"/>
      <c r="D18" s="148"/>
      <c r="E18" s="148"/>
      <c r="F18" s="148"/>
      <c r="G18" s="148"/>
      <c r="H18" s="148"/>
      <c r="I18" s="148"/>
      <c r="J18" s="148"/>
      <c r="K18" s="149"/>
    </row>
    <row r="19" spans="1:11" ht="12.75">
      <c r="A19" s="21">
        <v>1</v>
      </c>
      <c r="B19" s="25" t="s">
        <v>115</v>
      </c>
      <c r="C19" s="21">
        <v>101</v>
      </c>
      <c r="D19" s="21" t="s">
        <v>46</v>
      </c>
      <c r="E19" s="21">
        <v>0</v>
      </c>
      <c r="F19" s="21">
        <v>0</v>
      </c>
      <c r="G19" s="21">
        <v>0</v>
      </c>
      <c r="H19" s="21">
        <v>1200</v>
      </c>
      <c r="I19" s="52">
        <f>6.95*C19*12</f>
        <v>8423.400000000001</v>
      </c>
      <c r="J19" s="52">
        <f>1.06*C19*12</f>
        <v>1284.72</v>
      </c>
      <c r="K19" s="52">
        <f>I19+J19</f>
        <v>9708.12</v>
      </c>
    </row>
    <row r="20" spans="1:11" ht="12.75">
      <c r="A20" s="21">
        <v>2</v>
      </c>
      <c r="B20" s="25" t="s">
        <v>116</v>
      </c>
      <c r="C20" s="65">
        <v>112</v>
      </c>
      <c r="D20" s="21" t="s">
        <v>46</v>
      </c>
      <c r="E20" s="21">
        <v>0</v>
      </c>
      <c r="F20" s="21">
        <v>0</v>
      </c>
      <c r="G20" s="21">
        <v>0</v>
      </c>
      <c r="H20" s="65">
        <v>1200</v>
      </c>
      <c r="I20" s="52">
        <f>6.95*C20*12</f>
        <v>9340.8</v>
      </c>
      <c r="J20" s="52">
        <f>1.06*C20*12</f>
        <v>1424.6399999999999</v>
      </c>
      <c r="K20" s="52">
        <f>I20+J20</f>
        <v>10765.439999999999</v>
      </c>
    </row>
    <row r="21" spans="1:11" ht="12.75">
      <c r="A21" s="21">
        <v>3</v>
      </c>
      <c r="B21" s="25" t="s">
        <v>117</v>
      </c>
      <c r="C21" s="65">
        <v>99</v>
      </c>
      <c r="D21" s="21" t="s">
        <v>46</v>
      </c>
      <c r="E21" s="21">
        <v>0</v>
      </c>
      <c r="F21" s="21">
        <v>0</v>
      </c>
      <c r="G21" s="21">
        <v>0</v>
      </c>
      <c r="H21" s="65">
        <v>1600</v>
      </c>
      <c r="I21" s="52">
        <f>6.95*C21*12</f>
        <v>8256.6</v>
      </c>
      <c r="J21" s="52">
        <f>1.06*C21*12</f>
        <v>1259.2800000000002</v>
      </c>
      <c r="K21" s="52">
        <f>I21+J21</f>
        <v>9515.880000000001</v>
      </c>
    </row>
    <row r="22" spans="1:11" ht="12.75">
      <c r="A22" s="21">
        <v>4</v>
      </c>
      <c r="B22" s="25" t="s">
        <v>118</v>
      </c>
      <c r="C22" s="65">
        <v>100</v>
      </c>
      <c r="D22" s="21" t="s">
        <v>46</v>
      </c>
      <c r="E22" s="21">
        <v>0</v>
      </c>
      <c r="F22" s="21">
        <v>0</v>
      </c>
      <c r="G22" s="21">
        <v>0</v>
      </c>
      <c r="H22" s="65">
        <v>1600</v>
      </c>
      <c r="I22" s="52">
        <f>6.95*C22*12</f>
        <v>8340</v>
      </c>
      <c r="J22" s="52">
        <f>1.06*C22*12</f>
        <v>1272</v>
      </c>
      <c r="K22" s="52">
        <f>I22+J22</f>
        <v>9612</v>
      </c>
    </row>
    <row r="23" spans="1:13" ht="12.75">
      <c r="A23" s="21"/>
      <c r="B23" s="72" t="s">
        <v>44</v>
      </c>
      <c r="C23" s="24">
        <f>C19+C20+C21+C22</f>
        <v>412</v>
      </c>
      <c r="D23" s="24"/>
      <c r="E23" s="24">
        <f aca="true" t="shared" si="0" ref="E23:K23">E19+E20+E21+E22</f>
        <v>0</v>
      </c>
      <c r="F23" s="24">
        <f t="shared" si="0"/>
        <v>0</v>
      </c>
      <c r="G23" s="24">
        <f t="shared" si="0"/>
        <v>0</v>
      </c>
      <c r="H23" s="24">
        <f t="shared" si="0"/>
        <v>5600</v>
      </c>
      <c r="I23" s="24">
        <f t="shared" si="0"/>
        <v>34360.8</v>
      </c>
      <c r="J23" s="24">
        <f t="shared" si="0"/>
        <v>5240.639999999999</v>
      </c>
      <c r="K23" s="24">
        <f t="shared" si="0"/>
        <v>39601.44</v>
      </c>
      <c r="M23" s="31"/>
    </row>
    <row r="24" s="32" customFormat="1" ht="12.75">
      <c r="K24" s="74"/>
    </row>
    <row r="25" s="32" customFormat="1" ht="12.75"/>
    <row r="26" spans="1:11" ht="15.75">
      <c r="A26" s="3"/>
      <c r="B26" s="2"/>
      <c r="C26" s="2"/>
      <c r="D26" s="2"/>
      <c r="E26" s="2" t="s">
        <v>50</v>
      </c>
      <c r="F26" s="2"/>
      <c r="G26" s="4"/>
      <c r="H26" s="3"/>
      <c r="I26" s="3"/>
      <c r="J26" s="3"/>
      <c r="K26" s="3"/>
    </row>
    <row r="27" spans="2:8" ht="12.75">
      <c r="B27" s="5"/>
      <c r="G27" s="6"/>
      <c r="H27" s="6"/>
    </row>
    <row r="28" spans="1:11" ht="22.5">
      <c r="A28" s="26"/>
      <c r="B28" s="35"/>
      <c r="C28" s="36"/>
      <c r="D28" s="28"/>
      <c r="E28" s="28" t="s">
        <v>10</v>
      </c>
      <c r="F28" s="37" t="s">
        <v>10</v>
      </c>
      <c r="G28" s="37" t="s">
        <v>11</v>
      </c>
      <c r="H28" s="38" t="s">
        <v>12</v>
      </c>
      <c r="I28" s="143" t="s">
        <v>60</v>
      </c>
      <c r="J28" s="143" t="s">
        <v>61</v>
      </c>
      <c r="K28" s="145" t="s">
        <v>62</v>
      </c>
    </row>
    <row r="29" spans="1:11" ht="22.5">
      <c r="A29" s="26"/>
      <c r="B29" s="41"/>
      <c r="C29" s="42"/>
      <c r="D29" s="40"/>
      <c r="E29" s="40" t="s">
        <v>15</v>
      </c>
      <c r="F29" s="43" t="s">
        <v>16</v>
      </c>
      <c r="G29" s="43" t="s">
        <v>17</v>
      </c>
      <c r="H29" s="51" t="s">
        <v>18</v>
      </c>
      <c r="I29" s="144"/>
      <c r="J29" s="143"/>
      <c r="K29" s="146"/>
    </row>
    <row r="30" spans="1:11" ht="22.5">
      <c r="A30" s="26" t="s">
        <v>19</v>
      </c>
      <c r="B30" s="41" t="s">
        <v>20</v>
      </c>
      <c r="C30" s="44" t="s">
        <v>12</v>
      </c>
      <c r="D30" s="40" t="s">
        <v>23</v>
      </c>
      <c r="E30" s="40" t="s">
        <v>29</v>
      </c>
      <c r="F30" s="43" t="s">
        <v>30</v>
      </c>
      <c r="G30" s="43"/>
      <c r="H30" s="38" t="s">
        <v>31</v>
      </c>
      <c r="I30" s="144"/>
      <c r="J30" s="143"/>
      <c r="K30" s="146"/>
    </row>
    <row r="31" spans="1:11" ht="24.75" customHeight="1">
      <c r="A31" s="26" t="s">
        <v>32</v>
      </c>
      <c r="B31" s="46" t="s">
        <v>33</v>
      </c>
      <c r="C31" s="26" t="s">
        <v>35</v>
      </c>
      <c r="D31" s="45" t="s">
        <v>37</v>
      </c>
      <c r="E31" s="45"/>
      <c r="F31" s="47"/>
      <c r="G31" s="47"/>
      <c r="H31" s="48"/>
      <c r="I31" s="144"/>
      <c r="J31" s="143"/>
      <c r="K31" s="147"/>
    </row>
    <row r="32" spans="1:11" ht="12.75">
      <c r="A32" s="24"/>
      <c r="B32" s="141" t="s">
        <v>48</v>
      </c>
      <c r="C32" s="148"/>
      <c r="D32" s="148"/>
      <c r="E32" s="148"/>
      <c r="F32" s="148"/>
      <c r="G32" s="148"/>
      <c r="H32" s="148"/>
      <c r="I32" s="148"/>
      <c r="J32" s="148"/>
      <c r="K32" s="149"/>
    </row>
    <row r="33" spans="1:20" ht="12.75">
      <c r="A33" s="21">
        <v>1</v>
      </c>
      <c r="B33" s="25" t="s">
        <v>119</v>
      </c>
      <c r="C33" s="65">
        <v>118</v>
      </c>
      <c r="D33" s="65" t="s">
        <v>42</v>
      </c>
      <c r="E33" s="65">
        <v>0</v>
      </c>
      <c r="F33" s="34">
        <v>0</v>
      </c>
      <c r="G33" s="21">
        <v>0</v>
      </c>
      <c r="H33" s="65">
        <v>1200</v>
      </c>
      <c r="I33" s="52">
        <f>6.95*C33*12</f>
        <v>9841.2</v>
      </c>
      <c r="J33" s="52">
        <f>1.06*C33*12</f>
        <v>1500.96</v>
      </c>
      <c r="K33" s="52">
        <f>I33+J33</f>
        <v>11342.16</v>
      </c>
      <c r="S33" s="68"/>
      <c r="T33" s="57"/>
    </row>
    <row r="34" spans="1:11" ht="12.75">
      <c r="A34" s="21">
        <v>2</v>
      </c>
      <c r="B34" s="25" t="s">
        <v>120</v>
      </c>
      <c r="C34" s="21">
        <v>115</v>
      </c>
      <c r="D34" s="21" t="s">
        <v>46</v>
      </c>
      <c r="E34" s="21">
        <v>0</v>
      </c>
      <c r="F34" s="27">
        <v>0</v>
      </c>
      <c r="G34" s="65">
        <v>0</v>
      </c>
      <c r="H34" s="21">
        <v>1200</v>
      </c>
      <c r="I34" s="52">
        <f aca="true" t="shared" si="1" ref="I34:I45">6.95*C34*12</f>
        <v>9591</v>
      </c>
      <c r="J34" s="52">
        <f aca="true" t="shared" si="2" ref="J34:J45">1.06*C34*12</f>
        <v>1462.8000000000002</v>
      </c>
      <c r="K34" s="52">
        <f aca="true" t="shared" si="3" ref="K34:K45">I34+J34</f>
        <v>11053.8</v>
      </c>
    </row>
    <row r="35" spans="1:11" ht="12.75">
      <c r="A35" s="21">
        <v>3</v>
      </c>
      <c r="B35" s="25" t="s">
        <v>121</v>
      </c>
      <c r="C35" s="65">
        <v>117</v>
      </c>
      <c r="D35" s="65" t="s">
        <v>46</v>
      </c>
      <c r="E35" s="65">
        <v>0</v>
      </c>
      <c r="F35" s="34">
        <v>0</v>
      </c>
      <c r="G35" s="21">
        <v>0</v>
      </c>
      <c r="H35" s="65">
        <v>1200</v>
      </c>
      <c r="I35" s="52">
        <f t="shared" si="1"/>
        <v>9757.8</v>
      </c>
      <c r="J35" s="52">
        <f t="shared" si="2"/>
        <v>1488.2400000000002</v>
      </c>
      <c r="K35" s="52">
        <f t="shared" si="3"/>
        <v>11246.039999999999</v>
      </c>
    </row>
    <row r="36" spans="1:11" ht="12.75">
      <c r="A36" s="21">
        <v>4</v>
      </c>
      <c r="B36" s="25" t="s">
        <v>122</v>
      </c>
      <c r="C36" s="21">
        <v>119</v>
      </c>
      <c r="D36" s="21" t="s">
        <v>46</v>
      </c>
      <c r="E36" s="21">
        <v>0</v>
      </c>
      <c r="F36" s="27">
        <v>0</v>
      </c>
      <c r="G36" s="21">
        <v>0</v>
      </c>
      <c r="H36" s="21">
        <v>1200</v>
      </c>
      <c r="I36" s="52">
        <f t="shared" si="1"/>
        <v>9924.6</v>
      </c>
      <c r="J36" s="52">
        <f t="shared" si="2"/>
        <v>1513.68</v>
      </c>
      <c r="K36" s="52">
        <f t="shared" si="3"/>
        <v>11438.28</v>
      </c>
    </row>
    <row r="37" spans="1:11" ht="12.75">
      <c r="A37" s="21">
        <v>5</v>
      </c>
      <c r="B37" s="25" t="s">
        <v>123</v>
      </c>
      <c r="C37" s="21">
        <v>127.9</v>
      </c>
      <c r="D37" s="21" t="s">
        <v>46</v>
      </c>
      <c r="E37" s="21">
        <v>0</v>
      </c>
      <c r="F37" s="27">
        <v>0</v>
      </c>
      <c r="G37" s="21">
        <v>0</v>
      </c>
      <c r="H37" s="21">
        <v>1600</v>
      </c>
      <c r="I37" s="52">
        <f t="shared" si="1"/>
        <v>10666.86</v>
      </c>
      <c r="J37" s="52">
        <f t="shared" si="2"/>
        <v>1626.8880000000001</v>
      </c>
      <c r="K37" s="52">
        <f t="shared" si="3"/>
        <v>12293.748000000001</v>
      </c>
    </row>
    <row r="38" spans="1:11" ht="12.75">
      <c r="A38" s="21">
        <v>7</v>
      </c>
      <c r="B38" s="25" t="s">
        <v>124</v>
      </c>
      <c r="C38" s="21">
        <v>142</v>
      </c>
      <c r="D38" s="21" t="s">
        <v>46</v>
      </c>
      <c r="E38" s="21">
        <v>0</v>
      </c>
      <c r="F38" s="27">
        <v>0</v>
      </c>
      <c r="G38" s="21">
        <v>0</v>
      </c>
      <c r="H38" s="21">
        <v>1200</v>
      </c>
      <c r="I38" s="52">
        <f t="shared" si="1"/>
        <v>11842.8</v>
      </c>
      <c r="J38" s="52">
        <f t="shared" si="2"/>
        <v>1806.2400000000002</v>
      </c>
      <c r="K38" s="52">
        <f t="shared" si="3"/>
        <v>13649.039999999999</v>
      </c>
    </row>
    <row r="39" spans="1:11" ht="12.75">
      <c r="A39" s="21">
        <v>8</v>
      </c>
      <c r="B39" s="25" t="s">
        <v>125</v>
      </c>
      <c r="C39" s="65">
        <v>116</v>
      </c>
      <c r="D39" s="65" t="s">
        <v>46</v>
      </c>
      <c r="E39" s="65">
        <v>0</v>
      </c>
      <c r="F39" s="34">
        <v>0</v>
      </c>
      <c r="G39" s="65">
        <v>0</v>
      </c>
      <c r="H39" s="65">
        <v>1200</v>
      </c>
      <c r="I39" s="52">
        <f t="shared" si="1"/>
        <v>9674.400000000001</v>
      </c>
      <c r="J39" s="52">
        <f t="shared" si="2"/>
        <v>1475.52</v>
      </c>
      <c r="K39" s="52">
        <f t="shared" si="3"/>
        <v>11149.920000000002</v>
      </c>
    </row>
    <row r="40" spans="1:11" ht="12.75">
      <c r="A40" s="21">
        <v>9</v>
      </c>
      <c r="B40" s="25" t="s">
        <v>126</v>
      </c>
      <c r="C40" s="21">
        <v>143</v>
      </c>
      <c r="D40" s="21" t="s">
        <v>46</v>
      </c>
      <c r="E40" s="21">
        <v>0</v>
      </c>
      <c r="F40" s="27">
        <v>0</v>
      </c>
      <c r="G40" s="21">
        <v>0</v>
      </c>
      <c r="H40" s="21">
        <v>1600</v>
      </c>
      <c r="I40" s="52">
        <f t="shared" si="1"/>
        <v>11926.2</v>
      </c>
      <c r="J40" s="52">
        <f t="shared" si="2"/>
        <v>1818.96</v>
      </c>
      <c r="K40" s="52">
        <f t="shared" si="3"/>
        <v>13745.16</v>
      </c>
    </row>
    <row r="41" spans="1:11" ht="12.75">
      <c r="A41" s="21">
        <v>10</v>
      </c>
      <c r="B41" s="25" t="s">
        <v>127</v>
      </c>
      <c r="C41" s="21">
        <v>186</v>
      </c>
      <c r="D41" s="21" t="s">
        <v>46</v>
      </c>
      <c r="E41" s="21">
        <v>0</v>
      </c>
      <c r="F41" s="27">
        <v>0</v>
      </c>
      <c r="G41" s="65">
        <v>0</v>
      </c>
      <c r="H41" s="21">
        <v>1600</v>
      </c>
      <c r="I41" s="52">
        <f t="shared" si="1"/>
        <v>15512.400000000001</v>
      </c>
      <c r="J41" s="52">
        <f t="shared" si="2"/>
        <v>2365.92</v>
      </c>
      <c r="K41" s="52">
        <f t="shared" si="3"/>
        <v>17878.32</v>
      </c>
    </row>
    <row r="42" spans="1:11" ht="12.75">
      <c r="A42" s="21">
        <v>11</v>
      </c>
      <c r="B42" s="25" t="s">
        <v>128</v>
      </c>
      <c r="C42" s="21">
        <v>338.5</v>
      </c>
      <c r="D42" s="21" t="s">
        <v>42</v>
      </c>
      <c r="E42" s="21">
        <v>22.8</v>
      </c>
      <c r="F42" s="27">
        <v>3.2</v>
      </c>
      <c r="G42" s="65">
        <v>0</v>
      </c>
      <c r="H42" s="21">
        <v>2000</v>
      </c>
      <c r="I42" s="52">
        <f t="shared" si="1"/>
        <v>28230.9</v>
      </c>
      <c r="J42" s="52">
        <f t="shared" si="2"/>
        <v>4305.72</v>
      </c>
      <c r="K42" s="52">
        <f t="shared" si="3"/>
        <v>32536.620000000003</v>
      </c>
    </row>
    <row r="43" spans="1:11" ht="12.75">
      <c r="A43" s="21">
        <v>12</v>
      </c>
      <c r="B43" s="25" t="s">
        <v>129</v>
      </c>
      <c r="C43" s="21">
        <v>90</v>
      </c>
      <c r="D43" s="21" t="s">
        <v>46</v>
      </c>
      <c r="E43" s="21">
        <v>0</v>
      </c>
      <c r="F43" s="27">
        <v>0</v>
      </c>
      <c r="G43" s="65">
        <v>0</v>
      </c>
      <c r="H43" s="21">
        <v>1200</v>
      </c>
      <c r="I43" s="52">
        <f t="shared" si="1"/>
        <v>7506</v>
      </c>
      <c r="J43" s="52">
        <f t="shared" si="2"/>
        <v>1144.8000000000002</v>
      </c>
      <c r="K43" s="52">
        <f t="shared" si="3"/>
        <v>8650.8</v>
      </c>
    </row>
    <row r="44" spans="1:11" ht="12.75">
      <c r="A44" s="21">
        <v>13</v>
      </c>
      <c r="B44" s="25" t="s">
        <v>130</v>
      </c>
      <c r="C44" s="21">
        <v>106</v>
      </c>
      <c r="D44" s="21" t="s">
        <v>42</v>
      </c>
      <c r="E44" s="21">
        <v>0</v>
      </c>
      <c r="F44" s="27">
        <v>0</v>
      </c>
      <c r="G44" s="65">
        <v>0</v>
      </c>
      <c r="H44" s="21">
        <v>1200</v>
      </c>
      <c r="I44" s="52">
        <f t="shared" si="1"/>
        <v>8840.400000000001</v>
      </c>
      <c r="J44" s="52">
        <f t="shared" si="2"/>
        <v>1348.32</v>
      </c>
      <c r="K44" s="52">
        <f t="shared" si="3"/>
        <v>10188.720000000001</v>
      </c>
    </row>
    <row r="45" spans="1:11" ht="12.75">
      <c r="A45" s="21">
        <v>14</v>
      </c>
      <c r="B45" s="25" t="s">
        <v>131</v>
      </c>
      <c r="C45" s="21">
        <v>150</v>
      </c>
      <c r="D45" s="21" t="s">
        <v>46</v>
      </c>
      <c r="E45" s="21">
        <v>0</v>
      </c>
      <c r="F45" s="27">
        <v>0</v>
      </c>
      <c r="G45" s="21">
        <v>0</v>
      </c>
      <c r="H45" s="21">
        <v>1200</v>
      </c>
      <c r="I45" s="52">
        <f t="shared" si="1"/>
        <v>12510</v>
      </c>
      <c r="J45" s="52">
        <f t="shared" si="2"/>
        <v>1908</v>
      </c>
      <c r="K45" s="52">
        <f t="shared" si="3"/>
        <v>14418</v>
      </c>
    </row>
    <row r="46" spans="1:11" ht="12.75">
      <c r="A46" s="21"/>
      <c r="B46" s="72" t="s">
        <v>44</v>
      </c>
      <c r="C46" s="24">
        <f>SUM(C33:C45)</f>
        <v>1868.4</v>
      </c>
      <c r="D46" s="24"/>
      <c r="E46" s="24">
        <f aca="true" t="shared" si="4" ref="E46:K46">SUM(E33:E45)</f>
        <v>22.8</v>
      </c>
      <c r="F46" s="24">
        <f t="shared" si="4"/>
        <v>3.2</v>
      </c>
      <c r="G46" s="24">
        <f t="shared" si="4"/>
        <v>0</v>
      </c>
      <c r="H46" s="23">
        <f t="shared" si="4"/>
        <v>17600</v>
      </c>
      <c r="I46" s="55">
        <f t="shared" si="4"/>
        <v>155824.56</v>
      </c>
      <c r="J46" s="55">
        <f t="shared" si="4"/>
        <v>23766.048</v>
      </c>
      <c r="K46" s="56">
        <f t="shared" si="4"/>
        <v>179590.60799999998</v>
      </c>
    </row>
    <row r="49" spans="1:11" ht="15.75">
      <c r="A49" s="3"/>
      <c r="B49" s="2"/>
      <c r="C49" s="2"/>
      <c r="D49" s="2"/>
      <c r="E49" s="2" t="s">
        <v>51</v>
      </c>
      <c r="F49" s="2"/>
      <c r="G49" s="4"/>
      <c r="H49" s="3"/>
      <c r="I49" s="3"/>
      <c r="J49" s="3"/>
      <c r="K49" s="3"/>
    </row>
    <row r="50" spans="2:8" ht="12.75">
      <c r="B50" s="5"/>
      <c r="G50" s="6"/>
      <c r="H50" s="6"/>
    </row>
    <row r="51" spans="1:11" ht="22.5">
      <c r="A51" s="26"/>
      <c r="B51" s="35"/>
      <c r="C51" s="36"/>
      <c r="D51" s="28"/>
      <c r="E51" s="28" t="s">
        <v>10</v>
      </c>
      <c r="F51" s="37" t="s">
        <v>10</v>
      </c>
      <c r="G51" s="37" t="s">
        <v>11</v>
      </c>
      <c r="H51" s="38" t="s">
        <v>12</v>
      </c>
      <c r="I51" s="143" t="s">
        <v>60</v>
      </c>
      <c r="J51" s="143" t="s">
        <v>61</v>
      </c>
      <c r="K51" s="145" t="s">
        <v>62</v>
      </c>
    </row>
    <row r="52" spans="1:11" ht="22.5">
      <c r="A52" s="26"/>
      <c r="B52" s="41"/>
      <c r="C52" s="42"/>
      <c r="D52" s="40"/>
      <c r="E52" s="40" t="s">
        <v>15</v>
      </c>
      <c r="F52" s="43" t="s">
        <v>16</v>
      </c>
      <c r="G52" s="43" t="s">
        <v>17</v>
      </c>
      <c r="H52" s="51" t="s">
        <v>18</v>
      </c>
      <c r="I52" s="144"/>
      <c r="J52" s="143"/>
      <c r="K52" s="146"/>
    </row>
    <row r="53" spans="1:11" ht="22.5">
      <c r="A53" s="26" t="s">
        <v>19</v>
      </c>
      <c r="B53" s="41" t="s">
        <v>20</v>
      </c>
      <c r="C53" s="44" t="s">
        <v>12</v>
      </c>
      <c r="D53" s="40" t="s">
        <v>23</v>
      </c>
      <c r="E53" s="40" t="s">
        <v>29</v>
      </c>
      <c r="F53" s="43" t="s">
        <v>30</v>
      </c>
      <c r="G53" s="43"/>
      <c r="H53" s="38" t="s">
        <v>31</v>
      </c>
      <c r="I53" s="144"/>
      <c r="J53" s="143"/>
      <c r="K53" s="146"/>
    </row>
    <row r="54" spans="1:11" ht="24" customHeight="1">
      <c r="A54" s="26" t="s">
        <v>32</v>
      </c>
      <c r="B54" s="46" t="s">
        <v>33</v>
      </c>
      <c r="C54" s="26" t="s">
        <v>35</v>
      </c>
      <c r="D54" s="45" t="s">
        <v>37</v>
      </c>
      <c r="E54" s="45"/>
      <c r="F54" s="47"/>
      <c r="G54" s="47"/>
      <c r="H54" s="48"/>
      <c r="I54" s="144"/>
      <c r="J54" s="143"/>
      <c r="K54" s="147"/>
    </row>
    <row r="55" spans="1:11" ht="12.75">
      <c r="A55" s="24"/>
      <c r="B55" s="141" t="s">
        <v>48</v>
      </c>
      <c r="C55" s="148"/>
      <c r="D55" s="148"/>
      <c r="E55" s="148"/>
      <c r="F55" s="148"/>
      <c r="G55" s="148"/>
      <c r="H55" s="148"/>
      <c r="I55" s="148"/>
      <c r="J55" s="148"/>
      <c r="K55" s="149"/>
    </row>
    <row r="56" spans="1:11" ht="12.75">
      <c r="A56" s="21">
        <v>1</v>
      </c>
      <c r="B56" s="25" t="s">
        <v>132</v>
      </c>
      <c r="C56" s="21">
        <v>173</v>
      </c>
      <c r="D56" s="21" t="s">
        <v>46</v>
      </c>
      <c r="E56" s="21">
        <v>0</v>
      </c>
      <c r="F56" s="27">
        <v>0</v>
      </c>
      <c r="G56" s="21">
        <v>0</v>
      </c>
      <c r="H56" s="21">
        <v>1600</v>
      </c>
      <c r="I56" s="52">
        <f aca="true" t="shared" si="5" ref="I56:I61">6.95*C56*12</f>
        <v>14428.2</v>
      </c>
      <c r="J56" s="52">
        <f aca="true" t="shared" si="6" ref="J56:J61">1.06*C56*12</f>
        <v>2200.56</v>
      </c>
      <c r="K56" s="52">
        <f aca="true" t="shared" si="7" ref="K56:K61">I56+J56</f>
        <v>16628.760000000002</v>
      </c>
    </row>
    <row r="57" spans="1:11" ht="12.75">
      <c r="A57" s="21">
        <v>2</v>
      </c>
      <c r="B57" s="25" t="s">
        <v>133</v>
      </c>
      <c r="C57" s="21">
        <v>147</v>
      </c>
      <c r="D57" s="21" t="s">
        <v>46</v>
      </c>
      <c r="E57" s="21">
        <v>0</v>
      </c>
      <c r="F57" s="27">
        <v>0</v>
      </c>
      <c r="G57" s="21">
        <v>0</v>
      </c>
      <c r="H57" s="21">
        <v>1600</v>
      </c>
      <c r="I57" s="52">
        <f t="shared" si="5"/>
        <v>12259.8</v>
      </c>
      <c r="J57" s="52">
        <f t="shared" si="6"/>
        <v>1869.8400000000001</v>
      </c>
      <c r="K57" s="52">
        <f t="shared" si="7"/>
        <v>14129.64</v>
      </c>
    </row>
    <row r="58" spans="1:11" ht="12.75">
      <c r="A58" s="21">
        <v>3</v>
      </c>
      <c r="B58" s="25" t="s">
        <v>134</v>
      </c>
      <c r="C58" s="21">
        <v>89</v>
      </c>
      <c r="D58" s="21" t="s">
        <v>46</v>
      </c>
      <c r="E58" s="21">
        <v>0</v>
      </c>
      <c r="F58" s="27">
        <v>0</v>
      </c>
      <c r="G58" s="21">
        <v>0</v>
      </c>
      <c r="H58" s="21">
        <v>1200</v>
      </c>
      <c r="I58" s="52">
        <f t="shared" si="5"/>
        <v>7422.6</v>
      </c>
      <c r="J58" s="52">
        <f t="shared" si="6"/>
        <v>1132.08</v>
      </c>
      <c r="K58" s="52">
        <f t="shared" si="7"/>
        <v>8554.68</v>
      </c>
    </row>
    <row r="59" spans="1:11" ht="12.75">
      <c r="A59" s="21">
        <v>4</v>
      </c>
      <c r="B59" s="25" t="s">
        <v>135</v>
      </c>
      <c r="C59" s="21">
        <v>89</v>
      </c>
      <c r="D59" s="21" t="s">
        <v>46</v>
      </c>
      <c r="E59" s="21">
        <v>0</v>
      </c>
      <c r="F59" s="27">
        <v>0</v>
      </c>
      <c r="G59" s="21">
        <v>0</v>
      </c>
      <c r="H59" s="21">
        <v>1600</v>
      </c>
      <c r="I59" s="52">
        <f t="shared" si="5"/>
        <v>7422.6</v>
      </c>
      <c r="J59" s="52">
        <f t="shared" si="6"/>
        <v>1132.08</v>
      </c>
      <c r="K59" s="52">
        <f t="shared" si="7"/>
        <v>8554.68</v>
      </c>
    </row>
    <row r="60" spans="1:11" ht="12.75">
      <c r="A60" s="21">
        <v>5</v>
      </c>
      <c r="B60" s="25" t="s">
        <v>136</v>
      </c>
      <c r="C60" s="21">
        <v>128</v>
      </c>
      <c r="D60" s="21" t="s">
        <v>46</v>
      </c>
      <c r="E60" s="21">
        <v>0</v>
      </c>
      <c r="F60" s="27">
        <v>0</v>
      </c>
      <c r="G60" s="21">
        <v>0</v>
      </c>
      <c r="H60" s="21">
        <v>1200</v>
      </c>
      <c r="I60" s="52">
        <f t="shared" si="5"/>
        <v>10675.2</v>
      </c>
      <c r="J60" s="52">
        <f t="shared" si="6"/>
        <v>1628.16</v>
      </c>
      <c r="K60" s="52">
        <f t="shared" si="7"/>
        <v>12303.36</v>
      </c>
    </row>
    <row r="61" spans="1:11" ht="12.75">
      <c r="A61" s="21">
        <v>6</v>
      </c>
      <c r="B61" s="25" t="s">
        <v>137</v>
      </c>
      <c r="C61" s="21">
        <v>106</v>
      </c>
      <c r="D61" s="21" t="s">
        <v>46</v>
      </c>
      <c r="E61" s="21">
        <v>0</v>
      </c>
      <c r="F61" s="27">
        <v>0</v>
      </c>
      <c r="G61" s="21">
        <v>0</v>
      </c>
      <c r="H61" s="21">
        <v>1200</v>
      </c>
      <c r="I61" s="52">
        <f t="shared" si="5"/>
        <v>8840.400000000001</v>
      </c>
      <c r="J61" s="52">
        <f t="shared" si="6"/>
        <v>1348.32</v>
      </c>
      <c r="K61" s="52">
        <f t="shared" si="7"/>
        <v>10188.720000000001</v>
      </c>
    </row>
    <row r="62" spans="1:11" ht="12.75">
      <c r="A62" s="21"/>
      <c r="B62" s="72" t="s">
        <v>44</v>
      </c>
      <c r="C62" s="24">
        <f>SUM(C56:C61)</f>
        <v>732</v>
      </c>
      <c r="D62" s="24"/>
      <c r="E62" s="24">
        <f aca="true" t="shared" si="8" ref="E62:K62">SUM(E56:E61)</f>
        <v>0</v>
      </c>
      <c r="F62" s="24">
        <f t="shared" si="8"/>
        <v>0</v>
      </c>
      <c r="G62" s="24">
        <f t="shared" si="8"/>
        <v>0</v>
      </c>
      <c r="H62" s="23">
        <f t="shared" si="8"/>
        <v>8400</v>
      </c>
      <c r="I62" s="55">
        <f t="shared" si="8"/>
        <v>61048.799999999996</v>
      </c>
      <c r="J62" s="55">
        <f t="shared" si="8"/>
        <v>9311.039999999999</v>
      </c>
      <c r="K62" s="56">
        <f t="shared" si="8"/>
        <v>70359.84</v>
      </c>
    </row>
    <row r="65" spans="1:11" ht="15.75">
      <c r="A65" s="3"/>
      <c r="B65" s="2"/>
      <c r="C65" s="2"/>
      <c r="D65" s="2"/>
      <c r="E65" s="2" t="s">
        <v>105</v>
      </c>
      <c r="F65" s="2"/>
      <c r="G65" s="4"/>
      <c r="H65" s="3"/>
      <c r="I65" s="3"/>
      <c r="J65" s="3"/>
      <c r="K65" s="3"/>
    </row>
    <row r="66" spans="2:8" ht="12.75">
      <c r="B66" s="5"/>
      <c r="G66" s="6"/>
      <c r="H66" s="6"/>
    </row>
    <row r="67" spans="1:11" ht="22.5">
      <c r="A67" s="26"/>
      <c r="B67" s="35"/>
      <c r="C67" s="36"/>
      <c r="D67" s="28"/>
      <c r="E67" s="28" t="s">
        <v>10</v>
      </c>
      <c r="F67" s="37" t="s">
        <v>10</v>
      </c>
      <c r="G67" s="37" t="s">
        <v>11</v>
      </c>
      <c r="H67" s="38" t="s">
        <v>12</v>
      </c>
      <c r="I67" s="143" t="s">
        <v>60</v>
      </c>
      <c r="J67" s="143" t="s">
        <v>61</v>
      </c>
      <c r="K67" s="145" t="s">
        <v>62</v>
      </c>
    </row>
    <row r="68" spans="1:20" ht="22.5">
      <c r="A68" s="26"/>
      <c r="B68" s="41"/>
      <c r="C68" s="42"/>
      <c r="D68" s="40"/>
      <c r="E68" s="40" t="s">
        <v>15</v>
      </c>
      <c r="F68" s="43" t="s">
        <v>16</v>
      </c>
      <c r="G68" s="43" t="s">
        <v>17</v>
      </c>
      <c r="H68" s="51" t="s">
        <v>18</v>
      </c>
      <c r="I68" s="144"/>
      <c r="J68" s="143"/>
      <c r="K68" s="146"/>
      <c r="M68" s="104"/>
      <c r="N68" s="104"/>
      <c r="O68" s="104"/>
      <c r="P68" s="104"/>
      <c r="Q68" s="104"/>
      <c r="R68" s="104"/>
      <c r="S68" s="104"/>
      <c r="T68" s="104"/>
    </row>
    <row r="69" spans="1:20" ht="22.5">
      <c r="A69" s="26" t="s">
        <v>19</v>
      </c>
      <c r="B69" s="41" t="s">
        <v>20</v>
      </c>
      <c r="C69" s="44" t="s">
        <v>12</v>
      </c>
      <c r="D69" s="40" t="s">
        <v>23</v>
      </c>
      <c r="E69" s="40" t="s">
        <v>29</v>
      </c>
      <c r="F69" s="43" t="s">
        <v>30</v>
      </c>
      <c r="G69" s="43"/>
      <c r="H69" s="38" t="s">
        <v>31</v>
      </c>
      <c r="I69" s="144"/>
      <c r="J69" s="143"/>
      <c r="K69" s="146"/>
      <c r="M69" s="104"/>
      <c r="N69" s="104"/>
      <c r="O69" s="104"/>
      <c r="P69" s="104"/>
      <c r="Q69" s="104"/>
      <c r="R69" s="104"/>
      <c r="S69" s="104"/>
      <c r="T69" s="104"/>
    </row>
    <row r="70" spans="1:20" ht="25.5" customHeight="1">
      <c r="A70" s="26" t="s">
        <v>32</v>
      </c>
      <c r="B70" s="46" t="s">
        <v>33</v>
      </c>
      <c r="C70" s="26" t="s">
        <v>35</v>
      </c>
      <c r="D70" s="45" t="s">
        <v>37</v>
      </c>
      <c r="E70" s="45"/>
      <c r="F70" s="47"/>
      <c r="G70" s="47"/>
      <c r="H70" s="48"/>
      <c r="I70" s="144"/>
      <c r="J70" s="143"/>
      <c r="K70" s="147"/>
      <c r="M70" s="104"/>
      <c r="N70" s="104"/>
      <c r="O70" s="104"/>
      <c r="P70" s="104"/>
      <c r="Q70" s="104"/>
      <c r="R70" s="104"/>
      <c r="S70" s="104"/>
      <c r="T70" s="104"/>
    </row>
    <row r="71" spans="1:20" ht="12.75">
      <c r="A71" s="24"/>
      <c r="B71" s="141" t="s">
        <v>48</v>
      </c>
      <c r="C71" s="148"/>
      <c r="D71" s="148"/>
      <c r="E71" s="148"/>
      <c r="F71" s="148"/>
      <c r="G71" s="148"/>
      <c r="H71" s="148"/>
      <c r="I71" s="148"/>
      <c r="J71" s="148"/>
      <c r="K71" s="149"/>
      <c r="M71" s="104"/>
      <c r="N71" s="104"/>
      <c r="O71" s="104"/>
      <c r="P71" s="104"/>
      <c r="Q71" s="104"/>
      <c r="R71" s="104"/>
      <c r="S71" s="104"/>
      <c r="T71" s="104"/>
    </row>
    <row r="72" spans="1:20" ht="12.75">
      <c r="A72" s="21">
        <v>1</v>
      </c>
      <c r="B72" s="25" t="s">
        <v>138</v>
      </c>
      <c r="C72" s="65">
        <v>82</v>
      </c>
      <c r="D72" s="65" t="s">
        <v>46</v>
      </c>
      <c r="E72" s="21">
        <v>0</v>
      </c>
      <c r="F72" s="27">
        <v>0</v>
      </c>
      <c r="G72" s="21">
        <v>0</v>
      </c>
      <c r="H72" s="65">
        <v>1600</v>
      </c>
      <c r="I72" s="52">
        <f>6.95*C72*12</f>
        <v>6838.799999999999</v>
      </c>
      <c r="J72" s="52">
        <f>1.06*C72*12</f>
        <v>1043.04</v>
      </c>
      <c r="K72" s="52">
        <f>I72+J72</f>
        <v>7881.839999999999</v>
      </c>
      <c r="M72" s="104"/>
      <c r="N72" s="104"/>
      <c r="O72" s="104"/>
      <c r="P72" s="104"/>
      <c r="Q72" s="104"/>
      <c r="R72" s="104"/>
      <c r="S72" s="104"/>
      <c r="T72" s="104"/>
    </row>
    <row r="73" spans="1:20" ht="12.75">
      <c r="A73" s="21">
        <v>2</v>
      </c>
      <c r="B73" s="25" t="s">
        <v>162</v>
      </c>
      <c r="C73" s="65">
        <v>164.8</v>
      </c>
      <c r="D73" s="65" t="s">
        <v>46</v>
      </c>
      <c r="E73" s="21"/>
      <c r="F73" s="27"/>
      <c r="G73" s="21"/>
      <c r="H73" s="65">
        <v>1600</v>
      </c>
      <c r="I73" s="52">
        <f aca="true" t="shared" si="9" ref="I73:I100">6.95*C73*12</f>
        <v>13744.320000000002</v>
      </c>
      <c r="J73" s="52">
        <f aca="true" t="shared" si="10" ref="J73:J100">1.06*C73*12</f>
        <v>2096.2560000000003</v>
      </c>
      <c r="K73" s="52">
        <f aca="true" t="shared" si="11" ref="K73:K100">I73+J73</f>
        <v>15840.576000000001</v>
      </c>
      <c r="M73" s="104"/>
      <c r="N73" s="104"/>
      <c r="O73" s="104"/>
      <c r="P73" s="104"/>
      <c r="Q73" s="104"/>
      <c r="R73" s="104"/>
      <c r="S73" s="104"/>
      <c r="T73" s="104"/>
    </row>
    <row r="74" spans="1:20" ht="12.75">
      <c r="A74" s="21">
        <v>3</v>
      </c>
      <c r="B74" s="25" t="s">
        <v>163</v>
      </c>
      <c r="C74" s="65">
        <v>81</v>
      </c>
      <c r="D74" s="65" t="s">
        <v>46</v>
      </c>
      <c r="E74" s="21"/>
      <c r="F74" s="27"/>
      <c r="G74" s="21"/>
      <c r="H74" s="65">
        <v>1600</v>
      </c>
      <c r="I74" s="52">
        <f t="shared" si="9"/>
        <v>6755.400000000001</v>
      </c>
      <c r="J74" s="52">
        <f t="shared" si="10"/>
        <v>1030.32</v>
      </c>
      <c r="K74" s="52">
        <f t="shared" si="11"/>
        <v>7785.72</v>
      </c>
      <c r="M74" s="104"/>
      <c r="N74" s="104"/>
      <c r="O74" s="104"/>
      <c r="P74" s="104"/>
      <c r="Q74" s="104"/>
      <c r="R74" s="104"/>
      <c r="S74" s="104"/>
      <c r="T74" s="104"/>
    </row>
    <row r="75" spans="1:20" ht="12.75">
      <c r="A75" s="21">
        <v>4</v>
      </c>
      <c r="B75" s="25" t="s">
        <v>164</v>
      </c>
      <c r="C75" s="65">
        <v>102.8</v>
      </c>
      <c r="D75" s="65" t="s">
        <v>46</v>
      </c>
      <c r="E75" s="21"/>
      <c r="F75" s="27"/>
      <c r="G75" s="21"/>
      <c r="H75" s="65">
        <v>1600</v>
      </c>
      <c r="I75" s="52">
        <f t="shared" si="9"/>
        <v>8573.52</v>
      </c>
      <c r="J75" s="52">
        <f t="shared" si="10"/>
        <v>1307.616</v>
      </c>
      <c r="K75" s="52">
        <f t="shared" si="11"/>
        <v>9881.136</v>
      </c>
      <c r="M75" s="104"/>
      <c r="N75" s="104"/>
      <c r="O75" s="104"/>
      <c r="P75" s="104"/>
      <c r="Q75" s="104"/>
      <c r="R75" s="104"/>
      <c r="S75" s="104"/>
      <c r="T75" s="104"/>
    </row>
    <row r="76" spans="1:20" ht="12.75">
      <c r="A76" s="21">
        <v>5</v>
      </c>
      <c r="B76" s="25" t="s">
        <v>165</v>
      </c>
      <c r="C76" s="65">
        <v>78</v>
      </c>
      <c r="D76" s="65" t="s">
        <v>46</v>
      </c>
      <c r="E76" s="21"/>
      <c r="F76" s="27"/>
      <c r="G76" s="21"/>
      <c r="H76" s="65">
        <v>1600</v>
      </c>
      <c r="I76" s="52">
        <f t="shared" si="9"/>
        <v>6505.200000000001</v>
      </c>
      <c r="J76" s="52">
        <f t="shared" si="10"/>
        <v>992.1600000000001</v>
      </c>
      <c r="K76" s="52">
        <f t="shared" si="11"/>
        <v>7497.360000000001</v>
      </c>
      <c r="M76" s="104"/>
      <c r="N76" s="104"/>
      <c r="O76" s="104"/>
      <c r="P76" s="104"/>
      <c r="Q76" s="104"/>
      <c r="R76" s="104"/>
      <c r="S76" s="104"/>
      <c r="T76" s="104"/>
    </row>
    <row r="77" spans="1:20" ht="12.75">
      <c r="A77" s="21">
        <v>6</v>
      </c>
      <c r="B77" s="25" t="s">
        <v>166</v>
      </c>
      <c r="C77" s="65">
        <v>81</v>
      </c>
      <c r="D77" s="65" t="s">
        <v>46</v>
      </c>
      <c r="E77" s="21"/>
      <c r="F77" s="27"/>
      <c r="G77" s="21"/>
      <c r="H77" s="65">
        <v>1600</v>
      </c>
      <c r="I77" s="52">
        <f t="shared" si="9"/>
        <v>6755.400000000001</v>
      </c>
      <c r="J77" s="52">
        <f t="shared" si="10"/>
        <v>1030.32</v>
      </c>
      <c r="K77" s="52">
        <f t="shared" si="11"/>
        <v>7785.72</v>
      </c>
      <c r="M77" s="104"/>
      <c r="N77" s="104"/>
      <c r="O77" s="104"/>
      <c r="P77" s="104"/>
      <c r="Q77" s="104"/>
      <c r="R77" s="104"/>
      <c r="S77" s="104"/>
      <c r="T77" s="104"/>
    </row>
    <row r="78" spans="1:20" ht="12.75">
      <c r="A78" s="21">
        <v>7</v>
      </c>
      <c r="B78" s="25" t="s">
        <v>167</v>
      </c>
      <c r="C78" s="65">
        <v>87</v>
      </c>
      <c r="D78" s="65" t="s">
        <v>46</v>
      </c>
      <c r="E78" s="21"/>
      <c r="F78" s="27"/>
      <c r="G78" s="21"/>
      <c r="H78" s="65">
        <v>1600</v>
      </c>
      <c r="I78" s="52">
        <f t="shared" si="9"/>
        <v>7255.799999999999</v>
      </c>
      <c r="J78" s="52">
        <f t="shared" si="10"/>
        <v>1106.6399999999999</v>
      </c>
      <c r="K78" s="52">
        <f t="shared" si="11"/>
        <v>8362.439999999999</v>
      </c>
      <c r="M78" s="104"/>
      <c r="N78" s="104"/>
      <c r="O78" s="104"/>
      <c r="P78" s="104"/>
      <c r="Q78" s="104"/>
      <c r="R78" s="104"/>
      <c r="S78" s="104"/>
      <c r="T78" s="104"/>
    </row>
    <row r="79" spans="1:20" ht="12.75">
      <c r="A79" s="21">
        <v>8</v>
      </c>
      <c r="B79" s="134" t="s">
        <v>168</v>
      </c>
      <c r="C79" s="65">
        <v>105.8</v>
      </c>
      <c r="D79" s="65" t="s">
        <v>46</v>
      </c>
      <c r="E79" s="21"/>
      <c r="F79" s="27"/>
      <c r="G79" s="21"/>
      <c r="H79" s="65">
        <v>1600</v>
      </c>
      <c r="I79" s="52">
        <f t="shared" si="9"/>
        <v>8823.72</v>
      </c>
      <c r="J79" s="52">
        <f t="shared" si="10"/>
        <v>1345.7759999999998</v>
      </c>
      <c r="K79" s="52">
        <f t="shared" si="11"/>
        <v>10169.496</v>
      </c>
      <c r="M79" s="104"/>
      <c r="N79" s="104"/>
      <c r="O79" s="104"/>
      <c r="P79" s="104"/>
      <c r="Q79" s="104"/>
      <c r="R79" s="104"/>
      <c r="S79" s="104"/>
      <c r="T79" s="104"/>
    </row>
    <row r="80" spans="1:20" ht="12.75">
      <c r="A80" s="21">
        <v>9</v>
      </c>
      <c r="B80" s="134" t="s">
        <v>169</v>
      </c>
      <c r="C80" s="65">
        <v>391.2</v>
      </c>
      <c r="D80" s="65" t="s">
        <v>46</v>
      </c>
      <c r="E80" s="21"/>
      <c r="F80" s="27"/>
      <c r="G80" s="21"/>
      <c r="H80" s="65">
        <v>2000</v>
      </c>
      <c r="I80" s="52">
        <f t="shared" si="9"/>
        <v>32626.08</v>
      </c>
      <c r="J80" s="52">
        <f t="shared" si="10"/>
        <v>4976.064</v>
      </c>
      <c r="K80" s="52">
        <f t="shared" si="11"/>
        <v>37602.144</v>
      </c>
      <c r="M80" s="104"/>
      <c r="N80" s="104"/>
      <c r="O80" s="104"/>
      <c r="P80" s="104"/>
      <c r="Q80" s="104"/>
      <c r="R80" s="104"/>
      <c r="S80" s="104"/>
      <c r="T80" s="104"/>
    </row>
    <row r="81" spans="1:20" ht="12.75">
      <c r="A81" s="21">
        <v>10</v>
      </c>
      <c r="B81" s="25" t="s">
        <v>170</v>
      </c>
      <c r="C81" s="65">
        <v>152.6</v>
      </c>
      <c r="D81" s="65" t="s">
        <v>46</v>
      </c>
      <c r="E81" s="21"/>
      <c r="F81" s="27"/>
      <c r="G81" s="21"/>
      <c r="H81" s="65">
        <v>1600</v>
      </c>
      <c r="I81" s="52">
        <f t="shared" si="9"/>
        <v>12726.84</v>
      </c>
      <c r="J81" s="52">
        <f t="shared" si="10"/>
        <v>1941.0720000000001</v>
      </c>
      <c r="K81" s="52">
        <f t="shared" si="11"/>
        <v>14667.912</v>
      </c>
      <c r="M81" s="104"/>
      <c r="N81" s="104"/>
      <c r="O81" s="104"/>
      <c r="P81" s="104"/>
      <c r="Q81" s="104"/>
      <c r="R81" s="104"/>
      <c r="S81" s="104"/>
      <c r="T81" s="104"/>
    </row>
    <row r="82" spans="1:20" ht="12.75">
      <c r="A82" s="21">
        <v>11</v>
      </c>
      <c r="B82" s="25" t="s">
        <v>171</v>
      </c>
      <c r="C82" s="65">
        <v>189.8</v>
      </c>
      <c r="D82" s="65" t="s">
        <v>46</v>
      </c>
      <c r="E82" s="21"/>
      <c r="F82" s="27"/>
      <c r="G82" s="21"/>
      <c r="H82" s="65">
        <v>1600</v>
      </c>
      <c r="I82" s="52">
        <f t="shared" si="9"/>
        <v>15829.320000000002</v>
      </c>
      <c r="J82" s="52">
        <f t="shared" si="10"/>
        <v>2414.2560000000003</v>
      </c>
      <c r="K82" s="52">
        <f t="shared" si="11"/>
        <v>18243.576</v>
      </c>
      <c r="M82" s="104"/>
      <c r="N82" s="104"/>
      <c r="O82" s="104"/>
      <c r="P82" s="104"/>
      <c r="Q82" s="104"/>
      <c r="R82" s="104"/>
      <c r="S82" s="104"/>
      <c r="T82" s="104"/>
    </row>
    <row r="83" spans="1:20" ht="12.75">
      <c r="A83" s="21">
        <v>12</v>
      </c>
      <c r="B83" s="25" t="s">
        <v>173</v>
      </c>
      <c r="C83" s="65">
        <v>155</v>
      </c>
      <c r="D83" s="65" t="s">
        <v>46</v>
      </c>
      <c r="E83" s="21"/>
      <c r="F83" s="27"/>
      <c r="G83" s="21"/>
      <c r="H83" s="65">
        <v>1600</v>
      </c>
      <c r="I83" s="52">
        <f t="shared" si="9"/>
        <v>12927</v>
      </c>
      <c r="J83" s="52">
        <f t="shared" si="10"/>
        <v>1971.6000000000001</v>
      </c>
      <c r="K83" s="52">
        <f t="shared" si="11"/>
        <v>14898.6</v>
      </c>
      <c r="M83" s="104"/>
      <c r="N83" s="104"/>
      <c r="O83" s="104"/>
      <c r="P83" s="104"/>
      <c r="Q83" s="104"/>
      <c r="R83" s="104"/>
      <c r="S83" s="104"/>
      <c r="T83" s="104"/>
    </row>
    <row r="84" spans="1:20" ht="12.75">
      <c r="A84" s="21">
        <v>13</v>
      </c>
      <c r="B84" s="25" t="s">
        <v>174</v>
      </c>
      <c r="C84" s="65">
        <v>118</v>
      </c>
      <c r="D84" s="65" t="s">
        <v>46</v>
      </c>
      <c r="E84" s="21"/>
      <c r="F84" s="27"/>
      <c r="G84" s="21"/>
      <c r="H84" s="65">
        <v>1600</v>
      </c>
      <c r="I84" s="52">
        <f t="shared" si="9"/>
        <v>9841.2</v>
      </c>
      <c r="J84" s="52">
        <f t="shared" si="10"/>
        <v>1500.96</v>
      </c>
      <c r="K84" s="52">
        <f t="shared" si="11"/>
        <v>11342.16</v>
      </c>
      <c r="M84" s="104"/>
      <c r="N84" s="104"/>
      <c r="O84" s="104"/>
      <c r="P84" s="104"/>
      <c r="Q84" s="104"/>
      <c r="R84" s="104"/>
      <c r="S84" s="104"/>
      <c r="T84" s="104"/>
    </row>
    <row r="85" spans="1:20" ht="12.75">
      <c r="A85" s="21">
        <v>14</v>
      </c>
      <c r="B85" s="25" t="s">
        <v>175</v>
      </c>
      <c r="C85" s="65">
        <v>81.1</v>
      </c>
      <c r="D85" s="65" t="s">
        <v>46</v>
      </c>
      <c r="E85" s="21"/>
      <c r="F85" s="27"/>
      <c r="G85" s="21"/>
      <c r="H85" s="65">
        <v>1600</v>
      </c>
      <c r="I85" s="52">
        <f t="shared" si="9"/>
        <v>6763.74</v>
      </c>
      <c r="J85" s="52">
        <f t="shared" si="10"/>
        <v>1031.5919999999999</v>
      </c>
      <c r="K85" s="52">
        <f t="shared" si="11"/>
        <v>7795.331999999999</v>
      </c>
      <c r="M85" s="104"/>
      <c r="N85" s="104"/>
      <c r="O85" s="104"/>
      <c r="P85" s="104"/>
      <c r="Q85" s="104"/>
      <c r="R85" s="104"/>
      <c r="S85" s="104"/>
      <c r="T85" s="104"/>
    </row>
    <row r="86" spans="1:20" ht="12.75">
      <c r="A86" s="21">
        <v>15</v>
      </c>
      <c r="B86" s="25" t="s">
        <v>176</v>
      </c>
      <c r="C86" s="65">
        <v>38</v>
      </c>
      <c r="D86" s="65" t="s">
        <v>46</v>
      </c>
      <c r="E86" s="21"/>
      <c r="F86" s="27"/>
      <c r="G86" s="21"/>
      <c r="H86" s="65">
        <v>1600</v>
      </c>
      <c r="I86" s="52">
        <f t="shared" si="9"/>
        <v>3169.2000000000003</v>
      </c>
      <c r="J86" s="52">
        <f t="shared" si="10"/>
        <v>483.36</v>
      </c>
      <c r="K86" s="52">
        <f t="shared" si="11"/>
        <v>3652.5600000000004</v>
      </c>
      <c r="M86" s="104"/>
      <c r="N86" s="104"/>
      <c r="O86" s="104"/>
      <c r="P86" s="104"/>
      <c r="Q86" s="104"/>
      <c r="R86" s="104"/>
      <c r="S86" s="104"/>
      <c r="T86" s="104"/>
    </row>
    <row r="87" spans="1:20" ht="12.75">
      <c r="A87" s="21">
        <v>16</v>
      </c>
      <c r="B87" s="25" t="s">
        <v>177</v>
      </c>
      <c r="C87" s="65">
        <v>36</v>
      </c>
      <c r="D87" s="65" t="s">
        <v>46</v>
      </c>
      <c r="E87" s="21"/>
      <c r="F87" s="27"/>
      <c r="G87" s="21"/>
      <c r="H87" s="65">
        <v>1600</v>
      </c>
      <c r="I87" s="52">
        <f t="shared" si="9"/>
        <v>3002.4</v>
      </c>
      <c r="J87" s="52">
        <f t="shared" si="10"/>
        <v>457.9200000000001</v>
      </c>
      <c r="K87" s="52">
        <f t="shared" si="11"/>
        <v>3460.32</v>
      </c>
      <c r="M87" s="104"/>
      <c r="N87" s="104"/>
      <c r="O87" s="104"/>
      <c r="P87" s="104"/>
      <c r="Q87" s="104"/>
      <c r="R87" s="104"/>
      <c r="S87" s="104"/>
      <c r="T87" s="104"/>
    </row>
    <row r="88" spans="1:20" ht="12.75">
      <c r="A88" s="21">
        <v>17</v>
      </c>
      <c r="B88" s="25" t="s">
        <v>178</v>
      </c>
      <c r="C88" s="65">
        <v>145</v>
      </c>
      <c r="D88" s="65" t="s">
        <v>46</v>
      </c>
      <c r="E88" s="21"/>
      <c r="F88" s="27"/>
      <c r="G88" s="21"/>
      <c r="H88" s="65">
        <v>1600</v>
      </c>
      <c r="I88" s="52">
        <f t="shared" si="9"/>
        <v>12093</v>
      </c>
      <c r="J88" s="52">
        <f t="shared" si="10"/>
        <v>1844.4</v>
      </c>
      <c r="K88" s="52">
        <f t="shared" si="11"/>
        <v>13937.4</v>
      </c>
      <c r="M88" s="104"/>
      <c r="N88" s="104"/>
      <c r="O88" s="104"/>
      <c r="P88" s="104"/>
      <c r="Q88" s="104"/>
      <c r="R88" s="104"/>
      <c r="S88" s="104"/>
      <c r="T88" s="104"/>
    </row>
    <row r="89" spans="1:20" ht="12.75">
      <c r="A89" s="21">
        <v>18</v>
      </c>
      <c r="B89" s="25" t="s">
        <v>180</v>
      </c>
      <c r="C89" s="65">
        <v>141.4</v>
      </c>
      <c r="D89" s="65" t="s">
        <v>46</v>
      </c>
      <c r="E89" s="21"/>
      <c r="F89" s="27"/>
      <c r="G89" s="21"/>
      <c r="H89" s="65">
        <v>1600</v>
      </c>
      <c r="I89" s="52">
        <f t="shared" si="9"/>
        <v>11792.76</v>
      </c>
      <c r="J89" s="52">
        <f t="shared" si="10"/>
        <v>1798.6080000000002</v>
      </c>
      <c r="K89" s="52">
        <f t="shared" si="11"/>
        <v>13591.368</v>
      </c>
      <c r="M89" s="104"/>
      <c r="N89" s="104"/>
      <c r="O89" s="104"/>
      <c r="P89" s="104"/>
      <c r="Q89" s="104"/>
      <c r="R89" s="104"/>
      <c r="S89" s="104"/>
      <c r="T89" s="104"/>
    </row>
    <row r="90" spans="1:20" ht="12.75">
      <c r="A90" s="21">
        <v>19</v>
      </c>
      <c r="B90" s="25" t="s">
        <v>181</v>
      </c>
      <c r="C90" s="65">
        <v>156</v>
      </c>
      <c r="D90" s="65" t="s">
        <v>46</v>
      </c>
      <c r="E90" s="21"/>
      <c r="F90" s="27"/>
      <c r="G90" s="21"/>
      <c r="H90" s="65">
        <v>1600</v>
      </c>
      <c r="I90" s="52">
        <f t="shared" si="9"/>
        <v>13010.400000000001</v>
      </c>
      <c r="J90" s="52">
        <f t="shared" si="10"/>
        <v>1984.3200000000002</v>
      </c>
      <c r="K90" s="52">
        <f t="shared" si="11"/>
        <v>14994.720000000001</v>
      </c>
      <c r="M90" s="104"/>
      <c r="N90" s="104"/>
      <c r="O90" s="104"/>
      <c r="P90" s="104"/>
      <c r="Q90" s="104"/>
      <c r="R90" s="104"/>
      <c r="S90" s="104"/>
      <c r="T90" s="104"/>
    </row>
    <row r="91" spans="1:20" ht="12.75">
      <c r="A91" s="21">
        <v>20</v>
      </c>
      <c r="B91" s="25" t="s">
        <v>182</v>
      </c>
      <c r="C91" s="65">
        <v>123.7</v>
      </c>
      <c r="D91" s="65" t="s">
        <v>46</v>
      </c>
      <c r="E91" s="21"/>
      <c r="F91" s="27"/>
      <c r="G91" s="21"/>
      <c r="H91" s="65">
        <v>1600</v>
      </c>
      <c r="I91" s="52">
        <f t="shared" si="9"/>
        <v>10316.58</v>
      </c>
      <c r="J91" s="52">
        <f t="shared" si="10"/>
        <v>1573.4640000000002</v>
      </c>
      <c r="K91" s="52">
        <f t="shared" si="11"/>
        <v>11890.044</v>
      </c>
      <c r="M91" s="104"/>
      <c r="N91" s="104"/>
      <c r="O91" s="104"/>
      <c r="P91" s="104"/>
      <c r="Q91" s="104"/>
      <c r="R91" s="104"/>
      <c r="S91" s="104"/>
      <c r="T91" s="104"/>
    </row>
    <row r="92" spans="1:20" ht="12.75">
      <c r="A92" s="21">
        <v>21</v>
      </c>
      <c r="B92" s="25" t="s">
        <v>183</v>
      </c>
      <c r="C92" s="65">
        <v>247</v>
      </c>
      <c r="D92" s="65" t="s">
        <v>46</v>
      </c>
      <c r="E92" s="21"/>
      <c r="F92" s="27"/>
      <c r="G92" s="21"/>
      <c r="H92" s="65">
        <v>400</v>
      </c>
      <c r="I92" s="52">
        <f t="shared" si="9"/>
        <v>20599.800000000003</v>
      </c>
      <c r="J92" s="52">
        <f t="shared" si="10"/>
        <v>3141.84</v>
      </c>
      <c r="K92" s="52">
        <f t="shared" si="11"/>
        <v>23741.640000000003</v>
      </c>
      <c r="M92" s="104"/>
      <c r="N92" s="104"/>
      <c r="O92" s="104"/>
      <c r="P92" s="104"/>
      <c r="Q92" s="104"/>
      <c r="R92" s="104"/>
      <c r="S92" s="104"/>
      <c r="T92" s="104"/>
    </row>
    <row r="93" spans="1:20" ht="12.75">
      <c r="A93" s="21">
        <v>22</v>
      </c>
      <c r="B93" s="25" t="s">
        <v>184</v>
      </c>
      <c r="C93" s="65">
        <v>79</v>
      </c>
      <c r="D93" s="65" t="s">
        <v>46</v>
      </c>
      <c r="E93" s="21"/>
      <c r="F93" s="27"/>
      <c r="G93" s="21"/>
      <c r="H93" s="65">
        <v>1600</v>
      </c>
      <c r="I93" s="52">
        <f t="shared" si="9"/>
        <v>6588.6</v>
      </c>
      <c r="J93" s="52">
        <f t="shared" si="10"/>
        <v>1004.8800000000001</v>
      </c>
      <c r="K93" s="52">
        <f t="shared" si="11"/>
        <v>7593.4800000000005</v>
      </c>
      <c r="M93" s="104"/>
      <c r="N93" s="104"/>
      <c r="O93" s="104"/>
      <c r="P93" s="104"/>
      <c r="Q93" s="104"/>
      <c r="R93" s="104"/>
      <c r="S93" s="104"/>
      <c r="T93" s="104"/>
    </row>
    <row r="94" spans="1:20" ht="12.75">
      <c r="A94" s="21">
        <v>23</v>
      </c>
      <c r="B94" s="25" t="s">
        <v>185</v>
      </c>
      <c r="C94" s="65">
        <v>112</v>
      </c>
      <c r="D94" s="65" t="s">
        <v>46</v>
      </c>
      <c r="E94" s="21"/>
      <c r="F94" s="27"/>
      <c r="G94" s="21"/>
      <c r="H94" s="65">
        <v>1600</v>
      </c>
      <c r="I94" s="52">
        <f t="shared" si="9"/>
        <v>9340.8</v>
      </c>
      <c r="J94" s="52">
        <f t="shared" si="10"/>
        <v>1424.6399999999999</v>
      </c>
      <c r="K94" s="52">
        <f t="shared" si="11"/>
        <v>10765.439999999999</v>
      </c>
      <c r="M94" s="104"/>
      <c r="N94" s="104"/>
      <c r="O94" s="104"/>
      <c r="P94" s="104"/>
      <c r="Q94" s="104"/>
      <c r="R94" s="104"/>
      <c r="S94" s="104"/>
      <c r="T94" s="104"/>
    </row>
    <row r="95" spans="1:20" ht="12.75">
      <c r="A95" s="21">
        <v>24</v>
      </c>
      <c r="B95" s="25" t="s">
        <v>186</v>
      </c>
      <c r="C95" s="65">
        <v>105.5</v>
      </c>
      <c r="D95" s="65" t="s">
        <v>46</v>
      </c>
      <c r="E95" s="21"/>
      <c r="F95" s="27"/>
      <c r="G95" s="21"/>
      <c r="H95" s="65">
        <v>1600</v>
      </c>
      <c r="I95" s="52">
        <f t="shared" si="9"/>
        <v>8798.7</v>
      </c>
      <c r="J95" s="52">
        <f t="shared" si="10"/>
        <v>1341.96</v>
      </c>
      <c r="K95" s="52">
        <f t="shared" si="11"/>
        <v>10140.66</v>
      </c>
      <c r="M95" s="104"/>
      <c r="N95" s="104"/>
      <c r="O95" s="104"/>
      <c r="P95" s="104"/>
      <c r="Q95" s="104"/>
      <c r="R95" s="104"/>
      <c r="S95" s="104"/>
      <c r="T95" s="104"/>
    </row>
    <row r="96" spans="1:20" ht="12.75">
      <c r="A96" s="21">
        <v>25</v>
      </c>
      <c r="B96" s="25" t="s">
        <v>188</v>
      </c>
      <c r="C96" s="65">
        <v>95.5</v>
      </c>
      <c r="D96" s="65" t="s">
        <v>46</v>
      </c>
      <c r="E96" s="21"/>
      <c r="F96" s="27"/>
      <c r="G96" s="21"/>
      <c r="H96" s="65">
        <v>1600</v>
      </c>
      <c r="I96" s="52">
        <f t="shared" si="9"/>
        <v>7964.700000000001</v>
      </c>
      <c r="J96" s="52">
        <f t="shared" si="10"/>
        <v>1214.76</v>
      </c>
      <c r="K96" s="52">
        <f t="shared" si="11"/>
        <v>9179.460000000001</v>
      </c>
      <c r="M96" s="104"/>
      <c r="N96" s="104"/>
      <c r="O96" s="104"/>
      <c r="P96" s="104"/>
      <c r="Q96" s="104"/>
      <c r="R96" s="104"/>
      <c r="S96" s="104"/>
      <c r="T96" s="104"/>
    </row>
    <row r="97" spans="1:20" ht="12.75">
      <c r="A97" s="21">
        <v>26</v>
      </c>
      <c r="B97" s="25" t="s">
        <v>189</v>
      </c>
      <c r="C97" s="65">
        <v>323</v>
      </c>
      <c r="D97" s="65" t="s">
        <v>46</v>
      </c>
      <c r="E97" s="21"/>
      <c r="F97" s="27"/>
      <c r="G97" s="21"/>
      <c r="H97" s="65">
        <v>2000</v>
      </c>
      <c r="I97" s="52">
        <f t="shared" si="9"/>
        <v>26938.199999999997</v>
      </c>
      <c r="J97" s="52">
        <f t="shared" si="10"/>
        <v>4108.5599999999995</v>
      </c>
      <c r="K97" s="52">
        <f t="shared" si="11"/>
        <v>31046.759999999995</v>
      </c>
      <c r="M97" s="104"/>
      <c r="N97" s="104"/>
      <c r="O97" s="104"/>
      <c r="P97" s="104"/>
      <c r="Q97" s="104"/>
      <c r="R97" s="104"/>
      <c r="S97" s="104"/>
      <c r="T97" s="104"/>
    </row>
    <row r="98" spans="1:20" ht="12.75">
      <c r="A98" s="21">
        <v>27</v>
      </c>
      <c r="B98" s="25" t="s">
        <v>190</v>
      </c>
      <c r="C98" s="65">
        <v>323</v>
      </c>
      <c r="D98" s="65" t="s">
        <v>46</v>
      </c>
      <c r="E98" s="21"/>
      <c r="F98" s="27"/>
      <c r="G98" s="21"/>
      <c r="H98" s="65">
        <v>2000</v>
      </c>
      <c r="I98" s="52">
        <f t="shared" si="9"/>
        <v>26938.199999999997</v>
      </c>
      <c r="J98" s="52">
        <f t="shared" si="10"/>
        <v>4108.5599999999995</v>
      </c>
      <c r="K98" s="52">
        <f t="shared" si="11"/>
        <v>31046.759999999995</v>
      </c>
      <c r="M98" s="104"/>
      <c r="N98" s="104"/>
      <c r="O98" s="104"/>
      <c r="P98" s="104"/>
      <c r="Q98" s="104"/>
      <c r="R98" s="104"/>
      <c r="S98" s="104"/>
      <c r="T98" s="104"/>
    </row>
    <row r="99" spans="1:20" ht="12.75">
      <c r="A99" s="21">
        <v>28</v>
      </c>
      <c r="B99" s="25" t="s">
        <v>191</v>
      </c>
      <c r="C99" s="65">
        <v>82</v>
      </c>
      <c r="D99" s="65" t="s">
        <v>46</v>
      </c>
      <c r="E99" s="21"/>
      <c r="F99" s="27"/>
      <c r="G99" s="21"/>
      <c r="H99" s="65">
        <v>1600</v>
      </c>
      <c r="I99" s="52">
        <f t="shared" si="9"/>
        <v>6838.799999999999</v>
      </c>
      <c r="J99" s="52">
        <f t="shared" si="10"/>
        <v>1043.04</v>
      </c>
      <c r="K99" s="52">
        <f t="shared" si="11"/>
        <v>7881.839999999999</v>
      </c>
      <c r="M99" s="104"/>
      <c r="N99" s="104"/>
      <c r="O99" s="104"/>
      <c r="P99" s="104"/>
      <c r="Q99" s="104"/>
      <c r="R99" s="104"/>
      <c r="S99" s="104"/>
      <c r="T99" s="104"/>
    </row>
    <row r="100" spans="1:20" ht="12.75">
      <c r="A100" s="21">
        <v>29</v>
      </c>
      <c r="B100" s="25" t="s">
        <v>192</v>
      </c>
      <c r="C100" s="65">
        <v>108</v>
      </c>
      <c r="D100" s="65" t="s">
        <v>46</v>
      </c>
      <c r="E100" s="21"/>
      <c r="F100" s="27"/>
      <c r="G100" s="21"/>
      <c r="H100" s="65">
        <v>1600</v>
      </c>
      <c r="I100" s="52">
        <f t="shared" si="9"/>
        <v>9007.2</v>
      </c>
      <c r="J100" s="52">
        <f t="shared" si="10"/>
        <v>1373.76</v>
      </c>
      <c r="K100" s="52">
        <f t="shared" si="11"/>
        <v>10380.960000000001</v>
      </c>
      <c r="M100" s="104"/>
      <c r="N100" s="104"/>
      <c r="O100" s="104"/>
      <c r="P100" s="104"/>
      <c r="Q100" s="104"/>
      <c r="R100" s="104"/>
      <c r="S100" s="104"/>
      <c r="T100" s="104"/>
    </row>
    <row r="101" spans="1:20" ht="12.75">
      <c r="A101" s="21"/>
      <c r="B101" s="72" t="s">
        <v>44</v>
      </c>
      <c r="C101" s="24">
        <f>SUM(C72:C100)</f>
        <v>3985.1999999999994</v>
      </c>
      <c r="D101" s="24"/>
      <c r="E101" s="24">
        <f>SUM(E100:E100)</f>
        <v>0</v>
      </c>
      <c r="F101" s="24">
        <f>SUM(F100:F100)</f>
        <v>0</v>
      </c>
      <c r="G101" s="24">
        <f>SUM(G100:G100)</f>
        <v>0</v>
      </c>
      <c r="H101" s="23">
        <f>SUM(H100:H100)</f>
        <v>1600</v>
      </c>
      <c r="I101" s="55">
        <f>SUM(I72:I100)</f>
        <v>332365.68000000005</v>
      </c>
      <c r="J101" s="55">
        <f>SUM(J72:J100)</f>
        <v>50691.744</v>
      </c>
      <c r="K101" s="55">
        <f>SUM(K72:K100)</f>
        <v>383057.424</v>
      </c>
      <c r="M101" s="104"/>
      <c r="N101" s="104"/>
      <c r="P101" s="104"/>
      <c r="Q101" s="104"/>
      <c r="R101" s="104"/>
      <c r="S101" s="104"/>
      <c r="T101" s="104"/>
    </row>
    <row r="102" spans="13:20" ht="12.75">
      <c r="M102" s="104"/>
      <c r="N102" s="104"/>
      <c r="O102" s="104"/>
      <c r="P102" s="104"/>
      <c r="Q102" s="104"/>
      <c r="R102" s="104"/>
      <c r="S102" s="104"/>
      <c r="T102" s="104"/>
    </row>
    <row r="104" spans="1:20" ht="15.75">
      <c r="A104" s="3"/>
      <c r="B104" s="2"/>
      <c r="C104" s="2"/>
      <c r="D104" s="2"/>
      <c r="E104" s="2" t="s">
        <v>145</v>
      </c>
      <c r="F104" s="2"/>
      <c r="G104" s="4"/>
      <c r="H104" s="3"/>
      <c r="I104" s="3"/>
      <c r="J104" s="3"/>
      <c r="K104" s="3"/>
      <c r="M104" s="104"/>
      <c r="N104" s="104"/>
      <c r="O104" s="104"/>
      <c r="P104" s="104"/>
      <c r="Q104" s="104"/>
      <c r="R104" s="104"/>
      <c r="S104" s="104"/>
      <c r="T104" s="104"/>
    </row>
    <row r="105" spans="2:20" ht="12.75">
      <c r="B105" s="5"/>
      <c r="G105" s="6"/>
      <c r="H105" s="6"/>
      <c r="M105" s="104"/>
      <c r="N105" s="104"/>
      <c r="O105" s="104"/>
      <c r="P105" s="104"/>
      <c r="Q105" s="104"/>
      <c r="R105" s="104"/>
      <c r="S105" s="104"/>
      <c r="T105" s="104"/>
    </row>
    <row r="106" spans="1:11" ht="22.5" customHeight="1">
      <c r="A106" s="26"/>
      <c r="B106" s="35"/>
      <c r="C106" s="36"/>
      <c r="D106" s="28"/>
      <c r="E106" s="28" t="s">
        <v>10</v>
      </c>
      <c r="F106" s="37" t="s">
        <v>10</v>
      </c>
      <c r="G106" s="37" t="s">
        <v>11</v>
      </c>
      <c r="H106" s="38" t="s">
        <v>12</v>
      </c>
      <c r="I106" s="145" t="s">
        <v>60</v>
      </c>
      <c r="J106" s="145" t="s">
        <v>61</v>
      </c>
      <c r="K106" s="145" t="s">
        <v>62</v>
      </c>
    </row>
    <row r="107" spans="1:11" ht="22.5">
      <c r="A107" s="26"/>
      <c r="B107" s="41"/>
      <c r="C107" s="42"/>
      <c r="D107" s="40"/>
      <c r="E107" s="40" t="s">
        <v>15</v>
      </c>
      <c r="F107" s="43" t="s">
        <v>16</v>
      </c>
      <c r="G107" s="43" t="s">
        <v>17</v>
      </c>
      <c r="H107" s="51" t="s">
        <v>18</v>
      </c>
      <c r="I107" s="146"/>
      <c r="J107" s="146"/>
      <c r="K107" s="146"/>
    </row>
    <row r="108" spans="1:11" ht="22.5">
      <c r="A108" s="26" t="s">
        <v>19</v>
      </c>
      <c r="B108" s="41" t="s">
        <v>20</v>
      </c>
      <c r="C108" s="44" t="s">
        <v>12</v>
      </c>
      <c r="D108" s="40" t="s">
        <v>23</v>
      </c>
      <c r="E108" s="40" t="s">
        <v>29</v>
      </c>
      <c r="F108" s="43" t="s">
        <v>30</v>
      </c>
      <c r="G108" s="43"/>
      <c r="H108" s="38" t="s">
        <v>31</v>
      </c>
      <c r="I108" s="146"/>
      <c r="J108" s="146"/>
      <c r="K108" s="146"/>
    </row>
    <row r="109" spans="1:11" ht="24" customHeight="1">
      <c r="A109" s="26" t="s">
        <v>32</v>
      </c>
      <c r="B109" s="46" t="s">
        <v>33</v>
      </c>
      <c r="C109" s="26" t="s">
        <v>35</v>
      </c>
      <c r="D109" s="45" t="s">
        <v>37</v>
      </c>
      <c r="E109" s="45"/>
      <c r="F109" s="47"/>
      <c r="G109" s="47"/>
      <c r="H109" s="48"/>
      <c r="I109" s="147"/>
      <c r="J109" s="147"/>
      <c r="K109" s="147"/>
    </row>
    <row r="110" spans="1:11" ht="12.75">
      <c r="A110" s="24"/>
      <c r="B110" s="140" t="s">
        <v>48</v>
      </c>
      <c r="C110" s="141"/>
      <c r="D110" s="141"/>
      <c r="E110" s="141"/>
      <c r="F110" s="141"/>
      <c r="G110" s="141"/>
      <c r="H110" s="141"/>
      <c r="I110" s="141"/>
      <c r="J110" s="141"/>
      <c r="K110" s="142"/>
    </row>
    <row r="111" spans="1:11" ht="12.75">
      <c r="A111" s="21">
        <v>1</v>
      </c>
      <c r="B111" s="25" t="s">
        <v>146</v>
      </c>
      <c r="C111" s="65">
        <v>331</v>
      </c>
      <c r="D111" s="21" t="s">
        <v>46</v>
      </c>
      <c r="E111" s="65">
        <v>25.2</v>
      </c>
      <c r="F111" s="27">
        <v>0</v>
      </c>
      <c r="G111" s="21">
        <v>0</v>
      </c>
      <c r="H111" s="21">
        <v>2000</v>
      </c>
      <c r="I111" s="133">
        <f>6.95*C111*12</f>
        <v>27605.4</v>
      </c>
      <c r="J111" s="133">
        <f>1.06*C111*12</f>
        <v>4210.32</v>
      </c>
      <c r="K111" s="133">
        <f>I111+J111</f>
        <v>31815.72</v>
      </c>
    </row>
    <row r="112" spans="1:11" ht="12.75">
      <c r="A112" s="21">
        <v>2</v>
      </c>
      <c r="B112" s="25" t="s">
        <v>151</v>
      </c>
      <c r="C112" s="65">
        <v>94</v>
      </c>
      <c r="D112" s="21" t="s">
        <v>46</v>
      </c>
      <c r="E112" s="65">
        <v>0</v>
      </c>
      <c r="F112" s="27">
        <v>0</v>
      </c>
      <c r="G112" s="21">
        <v>0</v>
      </c>
      <c r="H112" s="65">
        <v>1738</v>
      </c>
      <c r="I112" s="133">
        <f>6.95*C112*12</f>
        <v>7839.6</v>
      </c>
      <c r="J112" s="133">
        <f>1.06*C112*12</f>
        <v>1195.68</v>
      </c>
      <c r="K112" s="133">
        <f>I112+J112</f>
        <v>9035.28</v>
      </c>
    </row>
    <row r="113" spans="1:11" ht="12.75">
      <c r="A113" s="21">
        <v>3</v>
      </c>
      <c r="B113" s="25" t="s">
        <v>152</v>
      </c>
      <c r="C113" s="65">
        <v>317.8</v>
      </c>
      <c r="D113" s="21" t="s">
        <v>46</v>
      </c>
      <c r="E113" s="65">
        <v>26.5</v>
      </c>
      <c r="F113" s="27">
        <v>0</v>
      </c>
      <c r="G113" s="21">
        <v>0</v>
      </c>
      <c r="H113" s="65">
        <v>1088</v>
      </c>
      <c r="I113" s="133">
        <f>6.95*C113*12</f>
        <v>26504.52</v>
      </c>
      <c r="J113" s="133">
        <f>1.06*C113*12</f>
        <v>4042.4160000000006</v>
      </c>
      <c r="K113" s="133">
        <f>I113+J113</f>
        <v>30546.936</v>
      </c>
    </row>
    <row r="114" spans="1:11" ht="12.75">
      <c r="A114" s="21">
        <v>4</v>
      </c>
      <c r="B114" s="25" t="s">
        <v>193</v>
      </c>
      <c r="C114" s="65">
        <v>525.6</v>
      </c>
      <c r="D114" s="21" t="s">
        <v>42</v>
      </c>
      <c r="E114" s="65">
        <v>53</v>
      </c>
      <c r="F114" s="27">
        <v>0</v>
      </c>
      <c r="G114" s="21">
        <v>0</v>
      </c>
      <c r="H114" s="136">
        <v>2000</v>
      </c>
      <c r="I114" s="133">
        <f>6.95*C114*12</f>
        <v>43835.04</v>
      </c>
      <c r="J114" s="133">
        <f>1.06*C114*12</f>
        <v>6685.632000000001</v>
      </c>
      <c r="K114" s="133">
        <f>I114+J114</f>
        <v>50520.672000000006</v>
      </c>
    </row>
    <row r="115" spans="1:11" ht="12.75">
      <c r="A115" s="21"/>
      <c r="B115" s="72" t="s">
        <v>44</v>
      </c>
      <c r="C115" s="56">
        <f>C111+C112+C113</f>
        <v>742.8</v>
      </c>
      <c r="D115" s="24"/>
      <c r="E115" s="56">
        <f>SUM(E111:E114)</f>
        <v>104.7</v>
      </c>
      <c r="F115" s="56">
        <f aca="true" t="shared" si="12" ref="F115:K115">SUM(F111:F114)</f>
        <v>0</v>
      </c>
      <c r="G115" s="56">
        <f t="shared" si="12"/>
        <v>0</v>
      </c>
      <c r="H115" s="56">
        <f t="shared" si="12"/>
        <v>6826</v>
      </c>
      <c r="I115" s="56">
        <f t="shared" si="12"/>
        <v>105784.56</v>
      </c>
      <c r="J115" s="56">
        <f t="shared" si="12"/>
        <v>16134.048000000003</v>
      </c>
      <c r="K115" s="56">
        <f t="shared" si="12"/>
        <v>121918.60800000001</v>
      </c>
    </row>
    <row r="118" spans="1:11" ht="15.75">
      <c r="A118" s="3"/>
      <c r="B118" s="2"/>
      <c r="C118" s="2"/>
      <c r="D118" s="2"/>
      <c r="E118" s="2" t="s">
        <v>147</v>
      </c>
      <c r="F118" s="2"/>
      <c r="G118" s="4"/>
      <c r="H118" s="3"/>
      <c r="I118" s="3"/>
      <c r="J118" s="3"/>
      <c r="K118" s="3"/>
    </row>
    <row r="119" spans="2:8" ht="12.75">
      <c r="B119" s="5"/>
      <c r="G119" s="6"/>
      <c r="H119" s="6"/>
    </row>
    <row r="120" spans="1:11" ht="22.5" customHeight="1">
      <c r="A120" s="26"/>
      <c r="B120" s="35"/>
      <c r="C120" s="36"/>
      <c r="D120" s="28"/>
      <c r="E120" s="28" t="s">
        <v>10</v>
      </c>
      <c r="F120" s="37" t="s">
        <v>10</v>
      </c>
      <c r="G120" s="37" t="s">
        <v>11</v>
      </c>
      <c r="H120" s="38" t="s">
        <v>12</v>
      </c>
      <c r="I120" s="145" t="s">
        <v>60</v>
      </c>
      <c r="J120" s="145" t="s">
        <v>61</v>
      </c>
      <c r="K120" s="145" t="s">
        <v>62</v>
      </c>
    </row>
    <row r="121" spans="1:11" ht="22.5">
      <c r="A121" s="26"/>
      <c r="B121" s="41"/>
      <c r="C121" s="42"/>
      <c r="D121" s="40"/>
      <c r="E121" s="40" t="s">
        <v>15</v>
      </c>
      <c r="F121" s="43" t="s">
        <v>16</v>
      </c>
      <c r="G121" s="43" t="s">
        <v>17</v>
      </c>
      <c r="H121" s="51" t="s">
        <v>18</v>
      </c>
      <c r="I121" s="146"/>
      <c r="J121" s="146"/>
      <c r="K121" s="146"/>
    </row>
    <row r="122" spans="1:11" ht="22.5">
      <c r="A122" s="26" t="s">
        <v>19</v>
      </c>
      <c r="B122" s="41" t="s">
        <v>20</v>
      </c>
      <c r="C122" s="44" t="s">
        <v>12</v>
      </c>
      <c r="D122" s="40" t="s">
        <v>23</v>
      </c>
      <c r="E122" s="40" t="s">
        <v>29</v>
      </c>
      <c r="F122" s="43" t="s">
        <v>30</v>
      </c>
      <c r="G122" s="43"/>
      <c r="H122" s="38" t="s">
        <v>31</v>
      </c>
      <c r="I122" s="146"/>
      <c r="J122" s="146"/>
      <c r="K122" s="146"/>
    </row>
    <row r="123" spans="1:11" ht="23.25" customHeight="1">
      <c r="A123" s="26" t="s">
        <v>32</v>
      </c>
      <c r="B123" s="46" t="s">
        <v>33</v>
      </c>
      <c r="C123" s="26" t="s">
        <v>35</v>
      </c>
      <c r="D123" s="45" t="s">
        <v>37</v>
      </c>
      <c r="E123" s="45"/>
      <c r="F123" s="47"/>
      <c r="G123" s="47"/>
      <c r="H123" s="48"/>
      <c r="I123" s="147"/>
      <c r="J123" s="147"/>
      <c r="K123" s="147"/>
    </row>
    <row r="124" spans="1:11" ht="12.75">
      <c r="A124" s="24"/>
      <c r="B124" s="140" t="s">
        <v>48</v>
      </c>
      <c r="C124" s="141"/>
      <c r="D124" s="141"/>
      <c r="E124" s="141"/>
      <c r="F124" s="141"/>
      <c r="G124" s="141"/>
      <c r="H124" s="141"/>
      <c r="I124" s="141"/>
      <c r="J124" s="141"/>
      <c r="K124" s="142"/>
    </row>
    <row r="125" spans="1:11" ht="12.75">
      <c r="A125" s="21">
        <v>1</v>
      </c>
      <c r="B125" s="25" t="s">
        <v>148</v>
      </c>
      <c r="C125" s="65">
        <v>161.1</v>
      </c>
      <c r="D125" s="21" t="s">
        <v>46</v>
      </c>
      <c r="E125" s="21">
        <v>0</v>
      </c>
      <c r="F125" s="27">
        <v>0</v>
      </c>
      <c r="G125" s="21">
        <v>0</v>
      </c>
      <c r="H125" s="21">
        <v>1600</v>
      </c>
      <c r="I125" s="133">
        <f>6.95*C125*12</f>
        <v>13435.74</v>
      </c>
      <c r="J125" s="133">
        <f>1.06*C125*12</f>
        <v>2049.192</v>
      </c>
      <c r="K125" s="133">
        <f>I125+J125</f>
        <v>15484.932</v>
      </c>
    </row>
    <row r="126" spans="1:12" ht="12.75">
      <c r="A126" s="21"/>
      <c r="B126" s="72" t="s">
        <v>44</v>
      </c>
      <c r="C126" s="24">
        <f>SUM(C125:C125)</f>
        <v>161.1</v>
      </c>
      <c r="D126" s="24"/>
      <c r="E126" s="24">
        <f aca="true" t="shared" si="13" ref="E126:K126">SUM(E125:E125)</f>
        <v>0</v>
      </c>
      <c r="F126" s="24">
        <f t="shared" si="13"/>
        <v>0</v>
      </c>
      <c r="G126" s="24">
        <f t="shared" si="13"/>
        <v>0</v>
      </c>
      <c r="H126" s="23">
        <f t="shared" si="13"/>
        <v>1600</v>
      </c>
      <c r="I126" s="55">
        <f t="shared" si="13"/>
        <v>13435.74</v>
      </c>
      <c r="J126" s="55">
        <f t="shared" si="13"/>
        <v>2049.192</v>
      </c>
      <c r="K126" s="56">
        <f t="shared" si="13"/>
        <v>15484.932</v>
      </c>
      <c r="L126" s="32"/>
    </row>
    <row r="127" spans="1:12" ht="12.75">
      <c r="A127" s="32"/>
      <c r="B127" s="64"/>
      <c r="C127" s="32"/>
      <c r="D127" s="32"/>
      <c r="E127" s="32"/>
      <c r="F127" s="32"/>
      <c r="G127" s="32"/>
      <c r="H127" s="32"/>
      <c r="I127" s="74"/>
      <c r="J127" s="74"/>
      <c r="K127" s="74"/>
      <c r="L127" s="32"/>
    </row>
    <row r="128" spans="1:12" ht="12.75">
      <c r="A128" s="32"/>
      <c r="B128" s="64"/>
      <c r="C128" s="32"/>
      <c r="D128" s="32"/>
      <c r="E128" s="32"/>
      <c r="F128" s="32"/>
      <c r="G128" s="32"/>
      <c r="H128" s="32"/>
      <c r="I128" s="74"/>
      <c r="J128" s="74"/>
      <c r="K128" s="74"/>
      <c r="L128" s="32"/>
    </row>
    <row r="129" spans="1:11" ht="15.75">
      <c r="A129" s="3"/>
      <c r="B129" s="2"/>
      <c r="C129" s="2"/>
      <c r="D129" s="2"/>
      <c r="E129" s="2" t="s">
        <v>160</v>
      </c>
      <c r="F129" s="2"/>
      <c r="G129" s="4"/>
      <c r="H129" s="3"/>
      <c r="I129" s="3"/>
      <c r="J129" s="3"/>
      <c r="K129" s="3"/>
    </row>
    <row r="130" spans="2:8" ht="12.75">
      <c r="B130" s="5"/>
      <c r="G130" s="6"/>
      <c r="H130" s="6"/>
    </row>
    <row r="131" spans="1:11" ht="22.5">
      <c r="A131" s="26"/>
      <c r="B131" s="35"/>
      <c r="C131" s="36"/>
      <c r="D131" s="28"/>
      <c r="E131" s="28" t="s">
        <v>10</v>
      </c>
      <c r="F131" s="37" t="s">
        <v>10</v>
      </c>
      <c r="G131" s="37" t="s">
        <v>11</v>
      </c>
      <c r="H131" s="38" t="s">
        <v>12</v>
      </c>
      <c r="I131" s="143" t="s">
        <v>60</v>
      </c>
      <c r="J131" s="143" t="s">
        <v>61</v>
      </c>
      <c r="K131" s="145" t="s">
        <v>62</v>
      </c>
    </row>
    <row r="132" spans="1:11" ht="22.5">
      <c r="A132" s="26"/>
      <c r="B132" s="41"/>
      <c r="C132" s="42"/>
      <c r="D132" s="40"/>
      <c r="E132" s="40" t="s">
        <v>15</v>
      </c>
      <c r="F132" s="43" t="s">
        <v>16</v>
      </c>
      <c r="G132" s="43" t="s">
        <v>17</v>
      </c>
      <c r="H132" s="51" t="s">
        <v>18</v>
      </c>
      <c r="I132" s="144"/>
      <c r="J132" s="143"/>
      <c r="K132" s="146"/>
    </row>
    <row r="133" spans="1:11" ht="22.5">
      <c r="A133" s="26" t="s">
        <v>19</v>
      </c>
      <c r="B133" s="41" t="s">
        <v>20</v>
      </c>
      <c r="C133" s="44" t="s">
        <v>12</v>
      </c>
      <c r="D133" s="40" t="s">
        <v>23</v>
      </c>
      <c r="E133" s="40" t="s">
        <v>29</v>
      </c>
      <c r="F133" s="43" t="s">
        <v>30</v>
      </c>
      <c r="G133" s="43"/>
      <c r="H133" s="38" t="s">
        <v>31</v>
      </c>
      <c r="I133" s="144"/>
      <c r="J133" s="143"/>
      <c r="K133" s="146"/>
    </row>
    <row r="134" spans="1:11" ht="24.75" customHeight="1">
      <c r="A134" s="26" t="s">
        <v>32</v>
      </c>
      <c r="B134" s="46" t="s">
        <v>33</v>
      </c>
      <c r="C134" s="26" t="s">
        <v>35</v>
      </c>
      <c r="D134" s="45" t="s">
        <v>37</v>
      </c>
      <c r="E134" s="45"/>
      <c r="F134" s="47"/>
      <c r="G134" s="47"/>
      <c r="H134" s="48"/>
      <c r="I134" s="144"/>
      <c r="J134" s="143"/>
      <c r="K134" s="147"/>
    </row>
    <row r="135" spans="1:11" ht="12.75">
      <c r="A135" s="24"/>
      <c r="B135" s="150" t="s">
        <v>161</v>
      </c>
      <c r="C135" s="151"/>
      <c r="D135" s="151"/>
      <c r="E135" s="151"/>
      <c r="F135" s="151"/>
      <c r="G135" s="151"/>
      <c r="H135" s="151"/>
      <c r="I135" s="151"/>
      <c r="J135" s="151"/>
      <c r="K135" s="152"/>
    </row>
    <row r="136" spans="1:11" ht="12.75">
      <c r="A136" s="21">
        <v>1</v>
      </c>
      <c r="B136" s="25" t="s">
        <v>154</v>
      </c>
      <c r="C136" s="65">
        <v>418.6</v>
      </c>
      <c r="D136" s="65" t="s">
        <v>42</v>
      </c>
      <c r="E136" s="65">
        <v>1</v>
      </c>
      <c r="F136" s="65">
        <v>38.8</v>
      </c>
      <c r="G136" s="21">
        <v>0</v>
      </c>
      <c r="H136" s="65">
        <v>2000</v>
      </c>
      <c r="I136" s="52">
        <f aca="true" t="shared" si="14" ref="I136:I141">6.95*C136*12</f>
        <v>34911.240000000005</v>
      </c>
      <c r="J136" s="52">
        <f aca="true" t="shared" si="15" ref="J136:J141">1.06*C136*12</f>
        <v>5324.592000000001</v>
      </c>
      <c r="K136" s="52">
        <f aca="true" t="shared" si="16" ref="K136:K141">I136+J136</f>
        <v>40235.83200000001</v>
      </c>
    </row>
    <row r="137" spans="1:11" ht="12.75">
      <c r="A137" s="21">
        <v>2</v>
      </c>
      <c r="B137" s="25" t="s">
        <v>155</v>
      </c>
      <c r="C137" s="65">
        <v>269.4</v>
      </c>
      <c r="D137" s="65" t="s">
        <v>42</v>
      </c>
      <c r="E137" s="65">
        <v>0</v>
      </c>
      <c r="F137" s="65">
        <v>0</v>
      </c>
      <c r="G137" s="21">
        <v>0</v>
      </c>
      <c r="H137" s="65">
        <v>1600</v>
      </c>
      <c r="I137" s="52">
        <f t="shared" si="14"/>
        <v>22467.96</v>
      </c>
      <c r="J137" s="52">
        <f t="shared" si="15"/>
        <v>3426.7679999999996</v>
      </c>
      <c r="K137" s="52">
        <f t="shared" si="16"/>
        <v>25894.728</v>
      </c>
    </row>
    <row r="138" spans="1:11" ht="12.75">
      <c r="A138" s="21">
        <v>3</v>
      </c>
      <c r="B138" s="25" t="s">
        <v>156</v>
      </c>
      <c r="C138" s="65">
        <v>422.5</v>
      </c>
      <c r="D138" s="65" t="s">
        <v>42</v>
      </c>
      <c r="E138" s="65">
        <v>2</v>
      </c>
      <c r="F138" s="65">
        <v>40.1</v>
      </c>
      <c r="G138" s="21">
        <v>0</v>
      </c>
      <c r="H138" s="65">
        <v>2000</v>
      </c>
      <c r="I138" s="52">
        <f t="shared" si="14"/>
        <v>35236.5</v>
      </c>
      <c r="J138" s="52">
        <f t="shared" si="15"/>
        <v>5374.200000000001</v>
      </c>
      <c r="K138" s="52">
        <f t="shared" si="16"/>
        <v>40610.7</v>
      </c>
    </row>
    <row r="139" spans="1:11" ht="12.75">
      <c r="A139" s="21">
        <v>4</v>
      </c>
      <c r="B139" s="25" t="s">
        <v>157</v>
      </c>
      <c r="C139" s="65">
        <v>408.9</v>
      </c>
      <c r="D139" s="65" t="s">
        <v>42</v>
      </c>
      <c r="E139" s="65">
        <v>2</v>
      </c>
      <c r="F139" s="65">
        <v>39</v>
      </c>
      <c r="G139" s="21">
        <v>0</v>
      </c>
      <c r="H139" s="65">
        <v>2000</v>
      </c>
      <c r="I139" s="52">
        <f t="shared" si="14"/>
        <v>34102.26</v>
      </c>
      <c r="J139" s="52">
        <f t="shared" si="15"/>
        <v>5201.2080000000005</v>
      </c>
      <c r="K139" s="52">
        <f t="shared" si="16"/>
        <v>39303.468</v>
      </c>
    </row>
    <row r="140" spans="1:11" ht="12.75">
      <c r="A140" s="21">
        <v>5</v>
      </c>
      <c r="B140" s="25" t="s">
        <v>158</v>
      </c>
      <c r="C140" s="65">
        <v>977.1</v>
      </c>
      <c r="D140" s="65" t="s">
        <v>42</v>
      </c>
      <c r="E140" s="65">
        <v>3</v>
      </c>
      <c r="F140" s="65">
        <v>101.9</v>
      </c>
      <c r="G140" s="21">
        <v>0</v>
      </c>
      <c r="H140" s="65">
        <v>2500</v>
      </c>
      <c r="I140" s="52">
        <f t="shared" si="14"/>
        <v>81490.14</v>
      </c>
      <c r="J140" s="52">
        <f t="shared" si="15"/>
        <v>12428.712000000001</v>
      </c>
      <c r="K140" s="52">
        <f t="shared" si="16"/>
        <v>93918.852</v>
      </c>
    </row>
    <row r="141" spans="1:11" ht="12.75">
      <c r="A141" s="21">
        <v>6</v>
      </c>
      <c r="B141" s="25" t="s">
        <v>159</v>
      </c>
      <c r="C141" s="65">
        <v>132</v>
      </c>
      <c r="D141" s="65" t="s">
        <v>42</v>
      </c>
      <c r="E141" s="65">
        <v>0</v>
      </c>
      <c r="F141" s="65">
        <v>0</v>
      </c>
      <c r="G141" s="21">
        <v>0</v>
      </c>
      <c r="H141" s="65">
        <v>1200</v>
      </c>
      <c r="I141" s="52">
        <f t="shared" si="14"/>
        <v>11008.8</v>
      </c>
      <c r="J141" s="52">
        <f t="shared" si="15"/>
        <v>1679.0400000000002</v>
      </c>
      <c r="K141" s="52">
        <f t="shared" si="16"/>
        <v>12687.84</v>
      </c>
    </row>
    <row r="142" spans="1:11" ht="12.75">
      <c r="A142" s="21"/>
      <c r="B142" s="72" t="s">
        <v>44</v>
      </c>
      <c r="C142" s="24">
        <f>SUM(C136:C141)</f>
        <v>2628.5</v>
      </c>
      <c r="D142" s="24"/>
      <c r="E142" s="24">
        <f aca="true" t="shared" si="17" ref="E142:K142">SUM(E136:E141)</f>
        <v>8</v>
      </c>
      <c r="F142" s="24">
        <f t="shared" si="17"/>
        <v>219.8</v>
      </c>
      <c r="G142" s="24">
        <f t="shared" si="17"/>
        <v>0</v>
      </c>
      <c r="H142" s="24">
        <f t="shared" si="17"/>
        <v>11300</v>
      </c>
      <c r="I142" s="24">
        <f t="shared" si="17"/>
        <v>219216.90000000002</v>
      </c>
      <c r="J142" s="24">
        <f t="shared" si="17"/>
        <v>33434.520000000004</v>
      </c>
      <c r="K142" s="24">
        <f t="shared" si="17"/>
        <v>252651.42</v>
      </c>
    </row>
    <row r="143" spans="1:12" ht="12.75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</row>
    <row r="144" spans="1:12" ht="12.75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</row>
    <row r="145" spans="1:12" ht="15.75">
      <c r="A145" s="3"/>
      <c r="B145" s="2"/>
      <c r="C145" s="2"/>
      <c r="D145" s="2"/>
      <c r="E145" s="2" t="s">
        <v>201</v>
      </c>
      <c r="F145" s="2"/>
      <c r="G145" s="4"/>
      <c r="H145" s="3"/>
      <c r="I145" s="3"/>
      <c r="J145" s="3"/>
      <c r="K145" s="3"/>
      <c r="L145" s="32"/>
    </row>
    <row r="146" spans="2:12" ht="12.75">
      <c r="B146" s="5"/>
      <c r="G146" s="6"/>
      <c r="H146" s="6"/>
      <c r="L146" s="32"/>
    </row>
    <row r="147" spans="1:12" ht="22.5">
      <c r="A147" s="26"/>
      <c r="B147" s="35"/>
      <c r="C147" s="36"/>
      <c r="D147" s="28"/>
      <c r="E147" s="28" t="s">
        <v>10</v>
      </c>
      <c r="F147" s="37" t="s">
        <v>10</v>
      </c>
      <c r="G147" s="37" t="s">
        <v>11</v>
      </c>
      <c r="H147" s="38" t="s">
        <v>12</v>
      </c>
      <c r="I147" s="145" t="s">
        <v>60</v>
      </c>
      <c r="J147" s="145" t="s">
        <v>61</v>
      </c>
      <c r="K147" s="145" t="s">
        <v>62</v>
      </c>
      <c r="L147" s="32"/>
    </row>
    <row r="148" spans="1:12" ht="22.5">
      <c r="A148" s="26"/>
      <c r="B148" s="41"/>
      <c r="C148" s="42"/>
      <c r="D148" s="40"/>
      <c r="E148" s="40" t="s">
        <v>15</v>
      </c>
      <c r="F148" s="43" t="s">
        <v>16</v>
      </c>
      <c r="G148" s="43" t="s">
        <v>17</v>
      </c>
      <c r="H148" s="51" t="s">
        <v>18</v>
      </c>
      <c r="I148" s="146"/>
      <c r="J148" s="146"/>
      <c r="K148" s="146"/>
      <c r="L148" s="32"/>
    </row>
    <row r="149" spans="1:12" ht="22.5">
      <c r="A149" s="26" t="s">
        <v>19</v>
      </c>
      <c r="B149" s="41" t="s">
        <v>20</v>
      </c>
      <c r="C149" s="44" t="s">
        <v>12</v>
      </c>
      <c r="D149" s="40" t="s">
        <v>23</v>
      </c>
      <c r="E149" s="40" t="s">
        <v>29</v>
      </c>
      <c r="F149" s="43" t="s">
        <v>30</v>
      </c>
      <c r="G149" s="43"/>
      <c r="H149" s="38" t="s">
        <v>31</v>
      </c>
      <c r="I149" s="146"/>
      <c r="J149" s="146"/>
      <c r="K149" s="146"/>
      <c r="L149" s="32"/>
    </row>
    <row r="150" spans="1:12" ht="12.75">
      <c r="A150" s="26" t="s">
        <v>32</v>
      </c>
      <c r="B150" s="46" t="s">
        <v>33</v>
      </c>
      <c r="C150" s="26" t="s">
        <v>35</v>
      </c>
      <c r="D150" s="45" t="s">
        <v>37</v>
      </c>
      <c r="E150" s="45"/>
      <c r="F150" s="47"/>
      <c r="G150" s="47"/>
      <c r="H150" s="48"/>
      <c r="I150" s="147"/>
      <c r="J150" s="147"/>
      <c r="K150" s="147"/>
      <c r="L150" s="32"/>
    </row>
    <row r="151" spans="1:12" ht="12.75">
      <c r="A151" s="24"/>
      <c r="B151" s="140" t="s">
        <v>48</v>
      </c>
      <c r="C151" s="141"/>
      <c r="D151" s="141"/>
      <c r="E151" s="141"/>
      <c r="F151" s="141"/>
      <c r="G151" s="141"/>
      <c r="H151" s="141"/>
      <c r="I151" s="141"/>
      <c r="J151" s="141"/>
      <c r="K151" s="142"/>
      <c r="L151" s="32"/>
    </row>
    <row r="152" spans="1:12" ht="12.75">
      <c r="A152" s="21">
        <v>1</v>
      </c>
      <c r="B152" s="25" t="s">
        <v>148</v>
      </c>
      <c r="C152" s="65">
        <v>161.1</v>
      </c>
      <c r="D152" s="21" t="s">
        <v>46</v>
      </c>
      <c r="E152" s="21">
        <v>0</v>
      </c>
      <c r="F152" s="27">
        <v>0</v>
      </c>
      <c r="G152" s="21">
        <v>0</v>
      </c>
      <c r="H152" s="21">
        <v>1600</v>
      </c>
      <c r="I152" s="52">
        <f>6.95*C152*12</f>
        <v>13435.74</v>
      </c>
      <c r="J152" s="52">
        <f>1.06*C152*12</f>
        <v>2049.192</v>
      </c>
      <c r="K152" s="133">
        <f>I152+J152</f>
        <v>15484.932</v>
      </c>
      <c r="L152" s="32"/>
    </row>
    <row r="153" spans="1:12" ht="12.75">
      <c r="A153" s="21"/>
      <c r="B153" s="72" t="s">
        <v>44</v>
      </c>
      <c r="C153" s="24">
        <f>SUM(C152:C152)</f>
        <v>161.1</v>
      </c>
      <c r="D153" s="24"/>
      <c r="E153" s="24">
        <f aca="true" t="shared" si="18" ref="E153:K153">SUM(E152:E152)</f>
        <v>0</v>
      </c>
      <c r="F153" s="24">
        <f t="shared" si="18"/>
        <v>0</v>
      </c>
      <c r="G153" s="24">
        <f t="shared" si="18"/>
        <v>0</v>
      </c>
      <c r="H153" s="23">
        <f t="shared" si="18"/>
        <v>1600</v>
      </c>
      <c r="I153" s="55">
        <f t="shared" si="18"/>
        <v>13435.74</v>
      </c>
      <c r="J153" s="55">
        <f t="shared" si="18"/>
        <v>2049.192</v>
      </c>
      <c r="K153" s="56">
        <f t="shared" si="18"/>
        <v>15484.932</v>
      </c>
      <c r="L153" s="32"/>
    </row>
    <row r="154" spans="1:12" ht="12.75">
      <c r="A154" s="49"/>
      <c r="B154" s="85"/>
      <c r="C154" s="86"/>
      <c r="D154" s="86"/>
      <c r="E154" s="86"/>
      <c r="F154" s="86"/>
      <c r="G154" s="86"/>
      <c r="H154" s="86"/>
      <c r="I154" s="86"/>
      <c r="J154" s="86"/>
      <c r="K154" s="86"/>
      <c r="L154" s="32"/>
    </row>
    <row r="155" spans="1:12" ht="12.75">
      <c r="A155" s="32"/>
      <c r="B155" s="64"/>
      <c r="C155" s="32"/>
      <c r="D155" s="32"/>
      <c r="E155" s="32"/>
      <c r="F155" s="32"/>
      <c r="G155" s="32"/>
      <c r="H155" s="32"/>
      <c r="I155" s="74"/>
      <c r="J155" s="74"/>
      <c r="K155" s="74"/>
      <c r="L155" s="32"/>
    </row>
    <row r="156" spans="1:12" ht="15.75">
      <c r="A156" s="3"/>
      <c r="B156" s="2"/>
      <c r="C156" s="2"/>
      <c r="D156" s="2"/>
      <c r="E156" s="2" t="s">
        <v>202</v>
      </c>
      <c r="F156" s="2"/>
      <c r="G156" s="4"/>
      <c r="H156" s="3"/>
      <c r="I156" s="3"/>
      <c r="J156" s="3"/>
      <c r="K156" s="3"/>
      <c r="L156" s="32"/>
    </row>
    <row r="157" spans="2:12" ht="12.75">
      <c r="B157" s="5"/>
      <c r="G157" s="6"/>
      <c r="H157" s="6"/>
      <c r="L157" s="32"/>
    </row>
    <row r="158" spans="1:12" ht="22.5" customHeight="1">
      <c r="A158" s="26"/>
      <c r="B158" s="35"/>
      <c r="C158" s="36"/>
      <c r="D158" s="28"/>
      <c r="E158" s="28" t="s">
        <v>10</v>
      </c>
      <c r="F158" s="37" t="s">
        <v>10</v>
      </c>
      <c r="G158" s="37" t="s">
        <v>11</v>
      </c>
      <c r="H158" s="38" t="s">
        <v>12</v>
      </c>
      <c r="I158" s="143" t="s">
        <v>65</v>
      </c>
      <c r="J158" s="143" t="s">
        <v>66</v>
      </c>
      <c r="K158" s="145" t="s">
        <v>62</v>
      </c>
      <c r="L158" s="32"/>
    </row>
    <row r="159" spans="1:12" ht="22.5">
      <c r="A159" s="26"/>
      <c r="B159" s="41"/>
      <c r="C159" s="42"/>
      <c r="D159" s="40"/>
      <c r="E159" s="40" t="s">
        <v>15</v>
      </c>
      <c r="F159" s="43" t="s">
        <v>16</v>
      </c>
      <c r="G159" s="43" t="s">
        <v>17</v>
      </c>
      <c r="H159" s="51" t="s">
        <v>18</v>
      </c>
      <c r="I159" s="144"/>
      <c r="J159" s="143"/>
      <c r="K159" s="146"/>
      <c r="L159" s="32"/>
    </row>
    <row r="160" spans="1:12" ht="22.5">
      <c r="A160" s="26" t="s">
        <v>19</v>
      </c>
      <c r="B160" s="41" t="s">
        <v>20</v>
      </c>
      <c r="C160" s="44" t="s">
        <v>12</v>
      </c>
      <c r="D160" s="40" t="s">
        <v>23</v>
      </c>
      <c r="E160" s="40" t="s">
        <v>29</v>
      </c>
      <c r="F160" s="43" t="s">
        <v>30</v>
      </c>
      <c r="G160" s="43"/>
      <c r="H160" s="38" t="s">
        <v>31</v>
      </c>
      <c r="I160" s="144"/>
      <c r="J160" s="143"/>
      <c r="K160" s="146"/>
      <c r="L160" s="32"/>
    </row>
    <row r="161" spans="1:11" ht="12.75">
      <c r="A161" s="26" t="s">
        <v>32</v>
      </c>
      <c r="B161" s="46" t="s">
        <v>33</v>
      </c>
      <c r="C161" s="26" t="s">
        <v>35</v>
      </c>
      <c r="D161" s="45" t="s">
        <v>37</v>
      </c>
      <c r="E161" s="45"/>
      <c r="F161" s="47"/>
      <c r="G161" s="47"/>
      <c r="H161" s="48"/>
      <c r="I161" s="144"/>
      <c r="J161" s="143"/>
      <c r="K161" s="147"/>
    </row>
    <row r="162" spans="1:11" ht="12.75">
      <c r="A162" s="24"/>
      <c r="B162" s="141" t="s">
        <v>48</v>
      </c>
      <c r="C162" s="148"/>
      <c r="D162" s="148"/>
      <c r="E162" s="148"/>
      <c r="F162" s="148"/>
      <c r="G162" s="148"/>
      <c r="H162" s="148"/>
      <c r="I162" s="148"/>
      <c r="J162" s="148"/>
      <c r="K162" s="149"/>
    </row>
    <row r="163" spans="1:11" ht="12.75">
      <c r="A163" s="21">
        <v>1</v>
      </c>
      <c r="B163" s="25" t="s">
        <v>198</v>
      </c>
      <c r="C163" s="21">
        <v>101</v>
      </c>
      <c r="D163" s="21" t="s">
        <v>46</v>
      </c>
      <c r="E163" s="137"/>
      <c r="F163" s="137"/>
      <c r="G163" s="137"/>
      <c r="H163" s="137"/>
      <c r="I163" s="52">
        <f>6.95*C163*12</f>
        <v>8423.400000000001</v>
      </c>
      <c r="J163" s="52">
        <f>1.06*C163*12</f>
        <v>1284.72</v>
      </c>
      <c r="K163" s="52">
        <f>I163+J163</f>
        <v>9708.12</v>
      </c>
    </row>
    <row r="164" spans="1:11" ht="12.75">
      <c r="A164" s="21">
        <v>2</v>
      </c>
      <c r="B164" s="25" t="s">
        <v>199</v>
      </c>
      <c r="C164" s="21">
        <v>96.2</v>
      </c>
      <c r="D164" s="21" t="s">
        <v>46</v>
      </c>
      <c r="E164" s="137"/>
      <c r="F164" s="137"/>
      <c r="G164" s="137"/>
      <c r="H164" s="137"/>
      <c r="I164" s="52">
        <f>6.95*C164*12</f>
        <v>8023.08</v>
      </c>
      <c r="J164" s="52">
        <f>1.06*C164*12</f>
        <v>1223.6640000000002</v>
      </c>
      <c r="K164" s="52">
        <f>I164+J164</f>
        <v>9246.744</v>
      </c>
    </row>
    <row r="165" spans="1:11" ht="12.75">
      <c r="A165" s="21">
        <v>3</v>
      </c>
      <c r="B165" s="25" t="s">
        <v>200</v>
      </c>
      <c r="C165" s="21">
        <v>169.9</v>
      </c>
      <c r="D165" s="21" t="s">
        <v>46</v>
      </c>
      <c r="E165" s="21"/>
      <c r="F165" s="21"/>
      <c r="G165" s="21"/>
      <c r="H165" s="21"/>
      <c r="I165" s="52">
        <f>6.95*C165*12</f>
        <v>14169.66</v>
      </c>
      <c r="J165" s="52">
        <f>1.06*C165*12</f>
        <v>2161.128</v>
      </c>
      <c r="K165" s="52">
        <f>I165+J165</f>
        <v>16330.788</v>
      </c>
    </row>
    <row r="166" spans="1:11" ht="12.75">
      <c r="A166" s="32"/>
      <c r="B166" s="29" t="s">
        <v>44</v>
      </c>
      <c r="C166" s="24">
        <f>SUM(C163:C165)</f>
        <v>367.1</v>
      </c>
      <c r="D166" s="24"/>
      <c r="E166" s="24">
        <f>SUM(E165:E165)</f>
        <v>0</v>
      </c>
      <c r="F166" s="24">
        <f>SUM(F165:F165)</f>
        <v>0</v>
      </c>
      <c r="G166" s="24">
        <f>SUM(G165:G165)</f>
        <v>0</v>
      </c>
      <c r="H166" s="23">
        <f>SUM(H165:H165)</f>
        <v>0</v>
      </c>
      <c r="I166" s="55">
        <f>SUM(I163:I165)</f>
        <v>30616.140000000003</v>
      </c>
      <c r="J166" s="55">
        <f>SUM(J163:J165)</f>
        <v>4669.512000000001</v>
      </c>
      <c r="K166" s="55">
        <f>SUM(K163:K165)</f>
        <v>35285.652</v>
      </c>
    </row>
  </sheetData>
  <sheetProtection/>
  <mergeCells count="38">
    <mergeCell ref="M17:N17"/>
    <mergeCell ref="P17:Q17"/>
    <mergeCell ref="I67:I70"/>
    <mergeCell ref="J67:J70"/>
    <mergeCell ref="K67:K70"/>
    <mergeCell ref="I14:I17"/>
    <mergeCell ref="B18:K18"/>
    <mergeCell ref="B55:K55"/>
    <mergeCell ref="I28:I31"/>
    <mergeCell ref="J28:J31"/>
    <mergeCell ref="J14:J17"/>
    <mergeCell ref="K14:K17"/>
    <mergeCell ref="I51:I54"/>
    <mergeCell ref="K51:K54"/>
    <mergeCell ref="B71:K71"/>
    <mergeCell ref="J51:J54"/>
    <mergeCell ref="K28:K31"/>
    <mergeCell ref="B32:K32"/>
    <mergeCell ref="I147:I150"/>
    <mergeCell ref="J147:J150"/>
    <mergeCell ref="K147:K150"/>
    <mergeCell ref="I106:I109"/>
    <mergeCell ref="J106:J109"/>
    <mergeCell ref="K106:K109"/>
    <mergeCell ref="B110:K110"/>
    <mergeCell ref="I120:I123"/>
    <mergeCell ref="J120:J123"/>
    <mergeCell ref="K120:K123"/>
    <mergeCell ref="B151:K151"/>
    <mergeCell ref="I158:I161"/>
    <mergeCell ref="J158:J161"/>
    <mergeCell ref="K158:K161"/>
    <mergeCell ref="B162:K162"/>
    <mergeCell ref="B124:K124"/>
    <mergeCell ref="I131:I134"/>
    <mergeCell ref="J131:J134"/>
    <mergeCell ref="K131:K134"/>
    <mergeCell ref="B135:K135"/>
  </mergeCells>
  <printOptions/>
  <pageMargins left="0.75" right="2.63" top="0.5" bottom="0.49" header="0.5" footer="0.5"/>
  <pageSetup fitToHeight="10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S180"/>
  <sheetViews>
    <sheetView zoomScalePageLayoutView="0" workbookViewId="0" topLeftCell="A1">
      <selection activeCell="Q20" sqref="Q20"/>
    </sheetView>
  </sheetViews>
  <sheetFormatPr defaultColWidth="9.00390625" defaultRowHeight="12.75"/>
  <cols>
    <col min="1" max="1" width="4.25390625" style="0" customWidth="1"/>
    <col min="2" max="2" width="35.125" style="0" bestFit="1" customWidth="1"/>
    <col min="9" max="9" width="9.875" style="0" customWidth="1"/>
    <col min="10" max="10" width="10.25390625" style="0" customWidth="1"/>
    <col min="11" max="11" width="10.00390625" style="0" customWidth="1"/>
    <col min="13" max="13" width="4.125" style="0" customWidth="1"/>
    <col min="14" max="14" width="4.25390625" style="0" customWidth="1"/>
    <col min="15" max="15" width="5.875" style="0" customWidth="1"/>
    <col min="16" max="16" width="6.125" style="0" customWidth="1"/>
    <col min="17" max="17" width="8.75390625" style="0" customWidth="1"/>
  </cols>
  <sheetData>
    <row r="1" spans="1:11" ht="15.75">
      <c r="A1" s="3"/>
      <c r="B1" s="3"/>
      <c r="C1" s="3"/>
      <c r="D1" s="3"/>
      <c r="E1" s="3"/>
      <c r="F1" s="3"/>
      <c r="G1" s="2"/>
      <c r="H1" s="3"/>
      <c r="I1" s="53" t="s">
        <v>63</v>
      </c>
      <c r="J1" s="1"/>
      <c r="K1" s="1"/>
    </row>
    <row r="2" spans="1:11" ht="15">
      <c r="A2" s="54"/>
      <c r="B2" s="54"/>
      <c r="C2" s="54"/>
      <c r="D2" s="54"/>
      <c r="E2" s="54"/>
      <c r="F2" s="54"/>
      <c r="G2" s="4"/>
      <c r="H2" s="54"/>
      <c r="I2" s="54" t="s">
        <v>0</v>
      </c>
      <c r="J2" s="4"/>
      <c r="K2" s="4"/>
    </row>
    <row r="3" spans="1:11" ht="15">
      <c r="A3" s="54"/>
      <c r="B3" s="54"/>
      <c r="C3" s="54"/>
      <c r="D3" s="54"/>
      <c r="E3" s="54"/>
      <c r="F3" s="54"/>
      <c r="G3" s="4"/>
      <c r="H3" s="54"/>
      <c r="I3" s="54" t="s">
        <v>1</v>
      </c>
      <c r="J3" s="4"/>
      <c r="K3" s="4"/>
    </row>
    <row r="4" spans="1:11" ht="15">
      <c r="A4" s="54"/>
      <c r="B4" s="54"/>
      <c r="C4" s="54"/>
      <c r="D4" s="54"/>
      <c r="E4" s="54"/>
      <c r="F4" s="54"/>
      <c r="G4" s="4"/>
      <c r="H4" s="54"/>
      <c r="I4" s="54" t="s">
        <v>2</v>
      </c>
      <c r="J4" s="4"/>
      <c r="K4" s="4"/>
    </row>
    <row r="5" spans="1:11" ht="15">
      <c r="A5" s="4"/>
      <c r="B5" s="4"/>
      <c r="C5" s="4"/>
      <c r="D5" s="4"/>
      <c r="E5" s="4"/>
      <c r="F5" s="4"/>
      <c r="G5" s="4"/>
      <c r="H5" s="54"/>
      <c r="I5" s="54"/>
      <c r="J5" s="54"/>
      <c r="K5" s="54"/>
    </row>
    <row r="6" spans="1:19" ht="15.75">
      <c r="A6" s="2"/>
      <c r="B6" s="2"/>
      <c r="C6" s="2"/>
      <c r="D6" s="2"/>
      <c r="E6" s="2"/>
      <c r="F6" s="2"/>
      <c r="G6" s="2"/>
      <c r="H6" s="33"/>
      <c r="I6" s="33"/>
      <c r="J6" s="33"/>
      <c r="K6" s="33"/>
      <c r="Q6" s="157"/>
      <c r="R6" s="157"/>
      <c r="S6" s="157"/>
    </row>
    <row r="7" spans="1:19" ht="15.75">
      <c r="A7" s="2"/>
      <c r="B7" s="2"/>
      <c r="C7" s="2"/>
      <c r="D7" s="2"/>
      <c r="E7" s="33"/>
      <c r="F7" s="2" t="s">
        <v>114</v>
      </c>
      <c r="G7" s="2"/>
      <c r="H7" s="33"/>
      <c r="I7" s="33"/>
      <c r="J7" s="33"/>
      <c r="K7" s="33"/>
      <c r="Q7" s="158"/>
      <c r="R7" s="157"/>
      <c r="S7" s="157"/>
    </row>
    <row r="8" spans="1:19" ht="15.75">
      <c r="A8" s="2"/>
      <c r="B8" s="2"/>
      <c r="C8" s="2"/>
      <c r="D8" s="2"/>
      <c r="E8" s="33"/>
      <c r="F8" s="2" t="s">
        <v>64</v>
      </c>
      <c r="G8" s="2"/>
      <c r="H8" s="33"/>
      <c r="I8" s="33"/>
      <c r="J8" s="33"/>
      <c r="K8" s="33"/>
      <c r="Q8" s="158"/>
      <c r="R8" s="157"/>
      <c r="S8" s="157"/>
    </row>
    <row r="9" spans="1:19" ht="15.75">
      <c r="A9" s="2"/>
      <c r="B9" s="2"/>
      <c r="C9" s="2"/>
      <c r="D9" s="2"/>
      <c r="E9" s="33"/>
      <c r="F9" s="2" t="s">
        <v>58</v>
      </c>
      <c r="G9" s="2"/>
      <c r="H9" s="33"/>
      <c r="I9" s="33"/>
      <c r="J9" s="33"/>
      <c r="K9" s="33"/>
      <c r="Q9" s="158"/>
      <c r="R9" s="157"/>
      <c r="S9" s="157"/>
    </row>
    <row r="10" spans="1:11" ht="15.75">
      <c r="A10" s="4"/>
      <c r="B10" s="4"/>
      <c r="C10" s="4"/>
      <c r="D10" s="4"/>
      <c r="E10" s="54"/>
      <c r="F10" s="2" t="s">
        <v>59</v>
      </c>
      <c r="G10" s="4"/>
      <c r="H10" s="54"/>
      <c r="I10" s="54"/>
      <c r="J10" s="54"/>
      <c r="K10" s="54"/>
    </row>
    <row r="11" spans="1:11" ht="15.75">
      <c r="A11" s="4"/>
      <c r="B11" s="4"/>
      <c r="C11" s="4"/>
      <c r="D11" s="4"/>
      <c r="E11" s="54"/>
      <c r="F11" s="2"/>
      <c r="G11" s="4"/>
      <c r="H11" s="54"/>
      <c r="I11" s="54"/>
      <c r="J11" s="54"/>
      <c r="K11" s="54"/>
    </row>
    <row r="12" spans="1:11" s="32" customFormat="1" ht="15.75">
      <c r="A12" s="3"/>
      <c r="B12" s="2"/>
      <c r="C12" s="2"/>
      <c r="D12" s="2"/>
      <c r="E12" s="2" t="s">
        <v>3</v>
      </c>
      <c r="F12" s="2"/>
      <c r="G12" s="4"/>
      <c r="H12" s="3"/>
      <c r="I12" s="3"/>
      <c r="J12" s="3"/>
      <c r="K12" s="3"/>
    </row>
    <row r="13" spans="1:11" s="32" customFormat="1" ht="12.75">
      <c r="A13"/>
      <c r="B13" s="5"/>
      <c r="C13"/>
      <c r="D13"/>
      <c r="E13"/>
      <c r="F13"/>
      <c r="G13" s="6"/>
      <c r="H13" s="6"/>
      <c r="I13"/>
      <c r="J13"/>
      <c r="K13"/>
    </row>
    <row r="14" spans="1:11" s="32" customFormat="1" ht="22.5" customHeight="1">
      <c r="A14" s="26"/>
      <c r="B14" s="35"/>
      <c r="C14" s="36"/>
      <c r="D14" s="28"/>
      <c r="E14" s="28" t="s">
        <v>10</v>
      </c>
      <c r="F14" s="37" t="s">
        <v>10</v>
      </c>
      <c r="G14" s="37" t="s">
        <v>11</v>
      </c>
      <c r="H14" s="38" t="s">
        <v>12</v>
      </c>
      <c r="I14" s="143" t="s">
        <v>65</v>
      </c>
      <c r="J14" s="143" t="s">
        <v>66</v>
      </c>
      <c r="K14" s="145" t="s">
        <v>62</v>
      </c>
    </row>
    <row r="15" spans="1:11" s="32" customFormat="1" ht="22.5">
      <c r="A15" s="26"/>
      <c r="B15" s="41"/>
      <c r="C15" s="42"/>
      <c r="D15" s="40"/>
      <c r="E15" s="40" t="s">
        <v>15</v>
      </c>
      <c r="F15" s="43" t="s">
        <v>16</v>
      </c>
      <c r="G15" s="43" t="s">
        <v>17</v>
      </c>
      <c r="H15" s="51" t="s">
        <v>18</v>
      </c>
      <c r="I15" s="144"/>
      <c r="J15" s="143"/>
      <c r="K15" s="146"/>
    </row>
    <row r="16" spans="1:11" s="32" customFormat="1" ht="12.75">
      <c r="A16" s="26" t="s">
        <v>19</v>
      </c>
      <c r="B16" s="41" t="s">
        <v>20</v>
      </c>
      <c r="C16" s="44" t="s">
        <v>12</v>
      </c>
      <c r="D16" s="40" t="s">
        <v>23</v>
      </c>
      <c r="E16" s="40" t="s">
        <v>29</v>
      </c>
      <c r="F16" s="43" t="s">
        <v>30</v>
      </c>
      <c r="G16" s="43"/>
      <c r="H16" s="38" t="s">
        <v>31</v>
      </c>
      <c r="I16" s="144"/>
      <c r="J16" s="143"/>
      <c r="K16" s="146"/>
    </row>
    <row r="17" spans="1:17" s="32" customFormat="1" ht="12.75" customHeight="1">
      <c r="A17" s="26" t="s">
        <v>32</v>
      </c>
      <c r="B17" s="46" t="s">
        <v>33</v>
      </c>
      <c r="C17" s="26" t="s">
        <v>35</v>
      </c>
      <c r="D17" s="45" t="s">
        <v>37</v>
      </c>
      <c r="E17" s="45"/>
      <c r="F17" s="47"/>
      <c r="G17" s="47"/>
      <c r="H17" s="48"/>
      <c r="I17" s="144"/>
      <c r="J17" s="143"/>
      <c r="K17" s="147"/>
      <c r="M17" s="159"/>
      <c r="N17" s="159"/>
      <c r="O17" s="50"/>
      <c r="P17" s="157"/>
      <c r="Q17" s="157"/>
    </row>
    <row r="18" spans="1:17" s="32" customFormat="1" ht="12.75">
      <c r="A18" s="24"/>
      <c r="B18" s="141" t="s">
        <v>48</v>
      </c>
      <c r="C18" s="148"/>
      <c r="D18" s="148"/>
      <c r="E18" s="148"/>
      <c r="F18" s="148"/>
      <c r="G18" s="148"/>
      <c r="H18" s="148"/>
      <c r="I18" s="148"/>
      <c r="J18" s="148"/>
      <c r="K18" s="149"/>
      <c r="M18" s="159"/>
      <c r="N18" s="159"/>
      <c r="P18" s="157"/>
      <c r="Q18" s="157"/>
    </row>
    <row r="19" spans="1:11" s="32" customFormat="1" ht="12.75">
      <c r="A19" s="21">
        <v>1</v>
      </c>
      <c r="B19" s="25" t="s">
        <v>115</v>
      </c>
      <c r="C19" s="21">
        <v>101</v>
      </c>
      <c r="D19" s="21" t="s">
        <v>46</v>
      </c>
      <c r="E19" s="21">
        <v>0</v>
      </c>
      <c r="F19" s="21">
        <v>0</v>
      </c>
      <c r="G19" s="21">
        <v>0</v>
      </c>
      <c r="H19" s="21">
        <v>1200</v>
      </c>
      <c r="I19" s="52">
        <f>0.65*C19*12</f>
        <v>787.8000000000001</v>
      </c>
      <c r="J19" s="52">
        <v>0</v>
      </c>
      <c r="K19" s="52">
        <f>I19+J19</f>
        <v>787.8000000000001</v>
      </c>
    </row>
    <row r="20" spans="1:11" s="32" customFormat="1" ht="12.75">
      <c r="A20" s="21">
        <v>2</v>
      </c>
      <c r="B20" s="25" t="s">
        <v>116</v>
      </c>
      <c r="C20" s="65">
        <v>112</v>
      </c>
      <c r="D20" s="21" t="s">
        <v>46</v>
      </c>
      <c r="E20" s="21">
        <v>0</v>
      </c>
      <c r="F20" s="21">
        <v>0</v>
      </c>
      <c r="G20" s="21">
        <v>0</v>
      </c>
      <c r="H20" s="65">
        <v>1200</v>
      </c>
      <c r="I20" s="52">
        <f>0.65*C20*12</f>
        <v>873.5999999999999</v>
      </c>
      <c r="J20" s="52">
        <v>0</v>
      </c>
      <c r="K20" s="52">
        <f>I20+J20</f>
        <v>873.5999999999999</v>
      </c>
    </row>
    <row r="21" spans="1:11" s="32" customFormat="1" ht="12.75">
      <c r="A21" s="21">
        <v>3</v>
      </c>
      <c r="B21" s="25" t="s">
        <v>117</v>
      </c>
      <c r="C21" s="65">
        <v>99</v>
      </c>
      <c r="D21" s="21" t="s">
        <v>46</v>
      </c>
      <c r="E21" s="21">
        <v>0</v>
      </c>
      <c r="F21" s="21">
        <v>0</v>
      </c>
      <c r="G21" s="21">
        <v>0</v>
      </c>
      <c r="H21" s="65">
        <v>1600</v>
      </c>
      <c r="I21" s="52">
        <f>0.65*C21*12</f>
        <v>772.2</v>
      </c>
      <c r="J21" s="52">
        <v>0</v>
      </c>
      <c r="K21" s="52">
        <f>I21+J21</f>
        <v>772.2</v>
      </c>
    </row>
    <row r="22" spans="1:11" s="32" customFormat="1" ht="12.75">
      <c r="A22" s="21">
        <v>4</v>
      </c>
      <c r="B22" s="25" t="s">
        <v>118</v>
      </c>
      <c r="C22" s="65">
        <v>100</v>
      </c>
      <c r="D22" s="21" t="s">
        <v>46</v>
      </c>
      <c r="E22" s="21">
        <v>0</v>
      </c>
      <c r="F22" s="21">
        <v>0</v>
      </c>
      <c r="G22" s="21">
        <v>0</v>
      </c>
      <c r="H22" s="65">
        <v>1600</v>
      </c>
      <c r="I22" s="52">
        <f>0.65*C22*12</f>
        <v>780</v>
      </c>
      <c r="J22" s="52">
        <v>0</v>
      </c>
      <c r="K22" s="52">
        <f>I22+J22</f>
        <v>780</v>
      </c>
    </row>
    <row r="23" spans="1:11" s="32" customFormat="1" ht="12.75">
      <c r="A23" s="21"/>
      <c r="B23" s="72" t="s">
        <v>44</v>
      </c>
      <c r="C23" s="24">
        <f>C19+C20+C21+C22</f>
        <v>412</v>
      </c>
      <c r="D23" s="24"/>
      <c r="E23" s="24">
        <f>E19+E20+E21+E22</f>
        <v>0</v>
      </c>
      <c r="F23" s="24">
        <f aca="true" t="shared" si="0" ref="F23:K23">F19+F20+F21+F22</f>
        <v>0</v>
      </c>
      <c r="G23" s="24">
        <f t="shared" si="0"/>
        <v>0</v>
      </c>
      <c r="H23" s="24">
        <f t="shared" si="0"/>
        <v>5600</v>
      </c>
      <c r="I23" s="24">
        <f t="shared" si="0"/>
        <v>3213.6000000000004</v>
      </c>
      <c r="J23" s="56">
        <f t="shared" si="0"/>
        <v>0</v>
      </c>
      <c r="K23" s="24">
        <f t="shared" si="0"/>
        <v>3213.6000000000004</v>
      </c>
    </row>
    <row r="24" s="32" customFormat="1" ht="12.75">
      <c r="K24" s="74"/>
    </row>
    <row r="25" s="32" customFormat="1" ht="22.5" customHeight="1"/>
    <row r="26" spans="1:11" s="32" customFormat="1" ht="15.75">
      <c r="A26" s="3"/>
      <c r="B26" s="2"/>
      <c r="C26" s="2"/>
      <c r="D26" s="2"/>
      <c r="E26" s="2" t="s">
        <v>50</v>
      </c>
      <c r="F26" s="2"/>
      <c r="G26" s="4"/>
      <c r="H26" s="3"/>
      <c r="I26" s="3"/>
      <c r="J26" s="3"/>
      <c r="K26" s="3"/>
    </row>
    <row r="27" spans="1:11" s="32" customFormat="1" ht="12.75">
      <c r="A27"/>
      <c r="B27" s="5"/>
      <c r="C27"/>
      <c r="D27"/>
      <c r="E27"/>
      <c r="F27"/>
      <c r="G27" s="6"/>
      <c r="H27" s="6"/>
      <c r="I27"/>
      <c r="J27"/>
      <c r="K27"/>
    </row>
    <row r="28" spans="1:11" s="32" customFormat="1" ht="22.5" customHeight="1">
      <c r="A28" s="26"/>
      <c r="B28" s="35"/>
      <c r="C28" s="36"/>
      <c r="D28" s="28"/>
      <c r="E28" s="28" t="s">
        <v>10</v>
      </c>
      <c r="F28" s="37" t="s">
        <v>10</v>
      </c>
      <c r="G28" s="37" t="s">
        <v>11</v>
      </c>
      <c r="H28" s="38" t="s">
        <v>12</v>
      </c>
      <c r="I28" s="143" t="s">
        <v>65</v>
      </c>
      <c r="J28" s="143" t="s">
        <v>66</v>
      </c>
      <c r="K28" s="145" t="s">
        <v>62</v>
      </c>
    </row>
    <row r="29" spans="1:11" s="32" customFormat="1" ht="22.5">
      <c r="A29" s="26"/>
      <c r="B29" s="41"/>
      <c r="C29" s="42"/>
      <c r="D29" s="40"/>
      <c r="E29" s="40" t="s">
        <v>15</v>
      </c>
      <c r="F29" s="43" t="s">
        <v>16</v>
      </c>
      <c r="G29" s="43" t="s">
        <v>17</v>
      </c>
      <c r="H29" s="51" t="s">
        <v>18</v>
      </c>
      <c r="I29" s="144"/>
      <c r="J29" s="143"/>
      <c r="K29" s="146"/>
    </row>
    <row r="30" spans="1:11" s="32" customFormat="1" ht="12.75">
      <c r="A30" s="26" t="s">
        <v>19</v>
      </c>
      <c r="B30" s="41" t="s">
        <v>20</v>
      </c>
      <c r="C30" s="44" t="s">
        <v>12</v>
      </c>
      <c r="D30" s="40" t="s">
        <v>23</v>
      </c>
      <c r="E30" s="40" t="s">
        <v>29</v>
      </c>
      <c r="F30" s="43" t="s">
        <v>30</v>
      </c>
      <c r="G30" s="43"/>
      <c r="H30" s="38" t="s">
        <v>31</v>
      </c>
      <c r="I30" s="144"/>
      <c r="J30" s="143"/>
      <c r="K30" s="146"/>
    </row>
    <row r="31" spans="1:11" s="32" customFormat="1" ht="12.75">
      <c r="A31" s="26" t="s">
        <v>32</v>
      </c>
      <c r="B31" s="46" t="s">
        <v>33</v>
      </c>
      <c r="C31" s="26" t="s">
        <v>35</v>
      </c>
      <c r="D31" s="45" t="s">
        <v>37</v>
      </c>
      <c r="E31" s="45"/>
      <c r="F31" s="47"/>
      <c r="G31" s="47"/>
      <c r="H31" s="48"/>
      <c r="I31" s="144"/>
      <c r="J31" s="143"/>
      <c r="K31" s="147"/>
    </row>
    <row r="32" spans="1:11" s="32" customFormat="1" ht="12.75">
      <c r="A32" s="24"/>
      <c r="B32" s="141" t="s">
        <v>48</v>
      </c>
      <c r="C32" s="148"/>
      <c r="D32" s="148"/>
      <c r="E32" s="148"/>
      <c r="F32" s="148"/>
      <c r="G32" s="148"/>
      <c r="H32" s="148"/>
      <c r="I32" s="148"/>
      <c r="J32" s="148"/>
      <c r="K32" s="149"/>
    </row>
    <row r="33" spans="1:11" s="32" customFormat="1" ht="12.75">
      <c r="A33" s="21">
        <v>1</v>
      </c>
      <c r="B33" s="25" t="s">
        <v>119</v>
      </c>
      <c r="C33" s="65">
        <v>118</v>
      </c>
      <c r="D33" s="65" t="s">
        <v>42</v>
      </c>
      <c r="E33" s="65">
        <v>0</v>
      </c>
      <c r="F33" s="34">
        <v>0</v>
      </c>
      <c r="G33" s="21">
        <v>0</v>
      </c>
      <c r="H33" s="65">
        <v>1200</v>
      </c>
      <c r="I33" s="52">
        <f>0.65*C33*12</f>
        <v>920.4000000000001</v>
      </c>
      <c r="J33" s="52">
        <v>0</v>
      </c>
      <c r="K33" s="52">
        <f>I33+J33</f>
        <v>920.4000000000001</v>
      </c>
    </row>
    <row r="34" spans="1:11" s="32" customFormat="1" ht="12.75">
      <c r="A34" s="21">
        <v>2</v>
      </c>
      <c r="B34" s="25" t="s">
        <v>120</v>
      </c>
      <c r="C34" s="21">
        <v>115</v>
      </c>
      <c r="D34" s="21" t="s">
        <v>46</v>
      </c>
      <c r="E34" s="21">
        <v>0</v>
      </c>
      <c r="F34" s="27">
        <v>0</v>
      </c>
      <c r="G34" s="65">
        <v>0</v>
      </c>
      <c r="H34" s="21">
        <v>1200</v>
      </c>
      <c r="I34" s="52">
        <f aca="true" t="shared" si="1" ref="I34:I45">0.65*C34*12</f>
        <v>897</v>
      </c>
      <c r="J34" s="52">
        <v>0</v>
      </c>
      <c r="K34" s="52">
        <f aca="true" t="shared" si="2" ref="K34:K45">I34+J34</f>
        <v>897</v>
      </c>
    </row>
    <row r="35" spans="1:11" s="32" customFormat="1" ht="12.75">
      <c r="A35" s="21">
        <v>3</v>
      </c>
      <c r="B35" s="25" t="s">
        <v>121</v>
      </c>
      <c r="C35" s="65">
        <v>117</v>
      </c>
      <c r="D35" s="65" t="s">
        <v>46</v>
      </c>
      <c r="E35" s="65">
        <v>0</v>
      </c>
      <c r="F35" s="34">
        <v>0</v>
      </c>
      <c r="G35" s="21">
        <v>0</v>
      </c>
      <c r="H35" s="65">
        <v>1200</v>
      </c>
      <c r="I35" s="52">
        <f t="shared" si="1"/>
        <v>912.5999999999999</v>
      </c>
      <c r="J35" s="52">
        <v>0</v>
      </c>
      <c r="K35" s="52">
        <f t="shared" si="2"/>
        <v>912.5999999999999</v>
      </c>
    </row>
    <row r="36" spans="1:11" s="32" customFormat="1" ht="12.75">
      <c r="A36" s="21">
        <v>4</v>
      </c>
      <c r="B36" s="25" t="s">
        <v>122</v>
      </c>
      <c r="C36" s="21">
        <v>119</v>
      </c>
      <c r="D36" s="21" t="s">
        <v>46</v>
      </c>
      <c r="E36" s="21">
        <v>0</v>
      </c>
      <c r="F36" s="27">
        <v>0</v>
      </c>
      <c r="G36" s="21">
        <v>0</v>
      </c>
      <c r="H36" s="21">
        <v>1200</v>
      </c>
      <c r="I36" s="52">
        <f t="shared" si="1"/>
        <v>928.2</v>
      </c>
      <c r="J36" s="52">
        <v>0</v>
      </c>
      <c r="K36" s="52">
        <f t="shared" si="2"/>
        <v>928.2</v>
      </c>
    </row>
    <row r="37" spans="1:11" s="32" customFormat="1" ht="12.75">
      <c r="A37" s="21">
        <v>5</v>
      </c>
      <c r="B37" s="25" t="s">
        <v>123</v>
      </c>
      <c r="C37" s="21">
        <v>127.9</v>
      </c>
      <c r="D37" s="21" t="s">
        <v>46</v>
      </c>
      <c r="E37" s="21">
        <v>0</v>
      </c>
      <c r="F37" s="27">
        <v>0</v>
      </c>
      <c r="G37" s="21">
        <v>0</v>
      </c>
      <c r="H37" s="21">
        <v>1600</v>
      </c>
      <c r="I37" s="52">
        <f t="shared" si="1"/>
        <v>997.6200000000001</v>
      </c>
      <c r="J37" s="52">
        <v>0</v>
      </c>
      <c r="K37" s="52">
        <f t="shared" si="2"/>
        <v>997.6200000000001</v>
      </c>
    </row>
    <row r="38" spans="1:11" s="32" customFormat="1" ht="12.75">
      <c r="A38" s="21">
        <v>7</v>
      </c>
      <c r="B38" s="25" t="s">
        <v>124</v>
      </c>
      <c r="C38" s="21">
        <v>142</v>
      </c>
      <c r="D38" s="21" t="s">
        <v>46</v>
      </c>
      <c r="E38" s="21">
        <v>0</v>
      </c>
      <c r="F38" s="27">
        <v>0</v>
      </c>
      <c r="G38" s="21">
        <v>0</v>
      </c>
      <c r="H38" s="21">
        <v>1200</v>
      </c>
      <c r="I38" s="52">
        <f t="shared" si="1"/>
        <v>1107.6</v>
      </c>
      <c r="J38" s="52">
        <v>0</v>
      </c>
      <c r="K38" s="52">
        <f t="shared" si="2"/>
        <v>1107.6</v>
      </c>
    </row>
    <row r="39" spans="1:11" s="32" customFormat="1" ht="12.75">
      <c r="A39" s="21">
        <v>8</v>
      </c>
      <c r="B39" s="25" t="s">
        <v>125</v>
      </c>
      <c r="C39" s="65">
        <v>116</v>
      </c>
      <c r="D39" s="65" t="s">
        <v>46</v>
      </c>
      <c r="E39" s="65">
        <v>0</v>
      </c>
      <c r="F39" s="34">
        <v>0</v>
      </c>
      <c r="G39" s="65">
        <v>0</v>
      </c>
      <c r="H39" s="65">
        <v>1200</v>
      </c>
      <c r="I39" s="52">
        <f t="shared" si="1"/>
        <v>904.8000000000001</v>
      </c>
      <c r="J39" s="52">
        <v>0</v>
      </c>
      <c r="K39" s="52">
        <f t="shared" si="2"/>
        <v>904.8000000000001</v>
      </c>
    </row>
    <row r="40" spans="1:11" s="32" customFormat="1" ht="12.75">
      <c r="A40" s="21">
        <v>9</v>
      </c>
      <c r="B40" s="25" t="s">
        <v>126</v>
      </c>
      <c r="C40" s="21">
        <v>143</v>
      </c>
      <c r="D40" s="21" t="s">
        <v>46</v>
      </c>
      <c r="E40" s="21">
        <v>0</v>
      </c>
      <c r="F40" s="27">
        <v>0</v>
      </c>
      <c r="G40" s="21">
        <v>0</v>
      </c>
      <c r="H40" s="21">
        <v>1600</v>
      </c>
      <c r="I40" s="52">
        <f t="shared" si="1"/>
        <v>1115.4</v>
      </c>
      <c r="J40" s="52">
        <v>0</v>
      </c>
      <c r="K40" s="52">
        <f t="shared" si="2"/>
        <v>1115.4</v>
      </c>
    </row>
    <row r="41" spans="1:11" s="32" customFormat="1" ht="12.75">
      <c r="A41" s="21">
        <v>10</v>
      </c>
      <c r="B41" s="25" t="s">
        <v>127</v>
      </c>
      <c r="C41" s="21">
        <v>186</v>
      </c>
      <c r="D41" s="21" t="s">
        <v>46</v>
      </c>
      <c r="E41" s="21">
        <v>0</v>
      </c>
      <c r="F41" s="27">
        <v>0</v>
      </c>
      <c r="G41" s="65">
        <v>0</v>
      </c>
      <c r="H41" s="21">
        <v>1600</v>
      </c>
      <c r="I41" s="52">
        <f t="shared" si="1"/>
        <v>1450.8000000000002</v>
      </c>
      <c r="J41" s="52">
        <v>0</v>
      </c>
      <c r="K41" s="52">
        <f t="shared" si="2"/>
        <v>1450.8000000000002</v>
      </c>
    </row>
    <row r="42" spans="1:11" s="32" customFormat="1" ht="12.75">
      <c r="A42" s="21">
        <v>11</v>
      </c>
      <c r="B42" s="25" t="s">
        <v>128</v>
      </c>
      <c r="C42" s="21">
        <v>338.5</v>
      </c>
      <c r="D42" s="21" t="s">
        <v>42</v>
      </c>
      <c r="E42" s="21">
        <v>22.8</v>
      </c>
      <c r="F42" s="27">
        <v>3.2</v>
      </c>
      <c r="G42" s="65">
        <v>0</v>
      </c>
      <c r="H42" s="21">
        <v>2000</v>
      </c>
      <c r="I42" s="52">
        <f t="shared" si="1"/>
        <v>2640.3</v>
      </c>
      <c r="J42" s="52">
        <v>0</v>
      </c>
      <c r="K42" s="52">
        <f t="shared" si="2"/>
        <v>2640.3</v>
      </c>
    </row>
    <row r="43" spans="1:11" s="32" customFormat="1" ht="12.75">
      <c r="A43" s="21">
        <v>12</v>
      </c>
      <c r="B43" s="25" t="s">
        <v>129</v>
      </c>
      <c r="C43" s="21">
        <v>90</v>
      </c>
      <c r="D43" s="21" t="s">
        <v>46</v>
      </c>
      <c r="E43" s="21">
        <v>0</v>
      </c>
      <c r="F43" s="27">
        <v>0</v>
      </c>
      <c r="G43" s="65">
        <v>0</v>
      </c>
      <c r="H43" s="21">
        <v>1200</v>
      </c>
      <c r="I43" s="52">
        <f t="shared" si="1"/>
        <v>702</v>
      </c>
      <c r="J43" s="52">
        <v>0</v>
      </c>
      <c r="K43" s="52">
        <f t="shared" si="2"/>
        <v>702</v>
      </c>
    </row>
    <row r="44" spans="1:11" s="32" customFormat="1" ht="12.75">
      <c r="A44" s="21">
        <v>13</v>
      </c>
      <c r="B44" s="25" t="s">
        <v>130</v>
      </c>
      <c r="C44" s="21">
        <v>106</v>
      </c>
      <c r="D44" s="21" t="s">
        <v>42</v>
      </c>
      <c r="E44" s="21">
        <v>0</v>
      </c>
      <c r="F44" s="27">
        <v>0</v>
      </c>
      <c r="G44" s="65">
        <v>0</v>
      </c>
      <c r="H44" s="21">
        <v>1200</v>
      </c>
      <c r="I44" s="52">
        <f t="shared" si="1"/>
        <v>826.8000000000001</v>
      </c>
      <c r="J44" s="52">
        <v>0</v>
      </c>
      <c r="K44" s="52">
        <f t="shared" si="2"/>
        <v>826.8000000000001</v>
      </c>
    </row>
    <row r="45" spans="1:11" s="32" customFormat="1" ht="12.75">
      <c r="A45" s="21">
        <v>14</v>
      </c>
      <c r="B45" s="25" t="s">
        <v>131</v>
      </c>
      <c r="C45" s="21">
        <v>150</v>
      </c>
      <c r="D45" s="21" t="s">
        <v>46</v>
      </c>
      <c r="E45" s="21">
        <v>0</v>
      </c>
      <c r="F45" s="27">
        <v>0</v>
      </c>
      <c r="G45" s="21">
        <v>0</v>
      </c>
      <c r="H45" s="21">
        <v>1200</v>
      </c>
      <c r="I45" s="52">
        <f t="shared" si="1"/>
        <v>1170</v>
      </c>
      <c r="J45" s="52">
        <v>0</v>
      </c>
      <c r="K45" s="52">
        <f t="shared" si="2"/>
        <v>1170</v>
      </c>
    </row>
    <row r="46" spans="1:11" s="32" customFormat="1" ht="12.75">
      <c r="A46" s="21"/>
      <c r="B46" s="72" t="s">
        <v>44</v>
      </c>
      <c r="C46" s="24">
        <f>SUM(C33:C45)</f>
        <v>1868.4</v>
      </c>
      <c r="D46" s="24"/>
      <c r="E46" s="24">
        <f aca="true" t="shared" si="3" ref="E46:K46">SUM(E33:E45)</f>
        <v>22.8</v>
      </c>
      <c r="F46" s="24">
        <f t="shared" si="3"/>
        <v>3.2</v>
      </c>
      <c r="G46" s="24">
        <f t="shared" si="3"/>
        <v>0</v>
      </c>
      <c r="H46" s="23">
        <f t="shared" si="3"/>
        <v>17600</v>
      </c>
      <c r="I46" s="55">
        <f t="shared" si="3"/>
        <v>14573.52</v>
      </c>
      <c r="J46" s="55">
        <f t="shared" si="3"/>
        <v>0</v>
      </c>
      <c r="K46" s="56">
        <f t="shared" si="3"/>
        <v>14573.52</v>
      </c>
    </row>
    <row r="47" spans="1:11" s="32" customFormat="1" ht="12.75">
      <c r="A47"/>
      <c r="B47"/>
      <c r="C47"/>
      <c r="D47"/>
      <c r="E47"/>
      <c r="F47"/>
      <c r="G47"/>
      <c r="H47"/>
      <c r="I47"/>
      <c r="J47"/>
      <c r="K47"/>
    </row>
    <row r="48" spans="1:11" s="32" customFormat="1" ht="12.75">
      <c r="A48"/>
      <c r="B48"/>
      <c r="C48"/>
      <c r="D48"/>
      <c r="E48"/>
      <c r="F48"/>
      <c r="G48"/>
      <c r="H48"/>
      <c r="I48"/>
      <c r="J48"/>
      <c r="K48"/>
    </row>
    <row r="49" spans="1:11" s="32" customFormat="1" ht="15.75">
      <c r="A49" s="3"/>
      <c r="B49" s="2"/>
      <c r="C49" s="2"/>
      <c r="D49" s="2"/>
      <c r="E49" s="2" t="s">
        <v>51</v>
      </c>
      <c r="F49" s="2"/>
      <c r="G49" s="4"/>
      <c r="H49" s="3"/>
      <c r="I49" s="3"/>
      <c r="J49" s="3"/>
      <c r="K49" s="3"/>
    </row>
    <row r="50" spans="1:11" s="32" customFormat="1" ht="12.75">
      <c r="A50"/>
      <c r="B50" s="5"/>
      <c r="C50"/>
      <c r="D50"/>
      <c r="E50"/>
      <c r="F50"/>
      <c r="G50" s="6"/>
      <c r="H50" s="6"/>
      <c r="I50"/>
      <c r="J50"/>
      <c r="K50"/>
    </row>
    <row r="51" spans="1:11" s="32" customFormat="1" ht="22.5" customHeight="1">
      <c r="A51" s="26"/>
      <c r="B51" s="35"/>
      <c r="C51" s="36"/>
      <c r="D51" s="28"/>
      <c r="E51" s="28" t="s">
        <v>10</v>
      </c>
      <c r="F51" s="37" t="s">
        <v>10</v>
      </c>
      <c r="G51" s="37" t="s">
        <v>11</v>
      </c>
      <c r="H51" s="38" t="s">
        <v>12</v>
      </c>
      <c r="I51" s="143" t="s">
        <v>65</v>
      </c>
      <c r="J51" s="143" t="s">
        <v>66</v>
      </c>
      <c r="K51" s="145" t="s">
        <v>62</v>
      </c>
    </row>
    <row r="52" spans="1:11" s="32" customFormat="1" ht="22.5">
      <c r="A52" s="26"/>
      <c r="B52" s="41"/>
      <c r="C52" s="42"/>
      <c r="D52" s="40"/>
      <c r="E52" s="40" t="s">
        <v>15</v>
      </c>
      <c r="F52" s="43" t="s">
        <v>16</v>
      </c>
      <c r="G52" s="43" t="s">
        <v>17</v>
      </c>
      <c r="H52" s="51" t="s">
        <v>18</v>
      </c>
      <c r="I52" s="144"/>
      <c r="J52" s="143"/>
      <c r="K52" s="146"/>
    </row>
    <row r="53" spans="1:11" s="32" customFormat="1" ht="12.75">
      <c r="A53" s="26" t="s">
        <v>19</v>
      </c>
      <c r="B53" s="41" t="s">
        <v>20</v>
      </c>
      <c r="C53" s="44" t="s">
        <v>12</v>
      </c>
      <c r="D53" s="40" t="s">
        <v>23</v>
      </c>
      <c r="E53" s="40" t="s">
        <v>29</v>
      </c>
      <c r="F53" s="43" t="s">
        <v>30</v>
      </c>
      <c r="G53" s="43"/>
      <c r="H53" s="38" t="s">
        <v>31</v>
      </c>
      <c r="I53" s="144"/>
      <c r="J53" s="143"/>
      <c r="K53" s="146"/>
    </row>
    <row r="54" spans="1:11" s="32" customFormat="1" ht="12.75">
      <c r="A54" s="26" t="s">
        <v>32</v>
      </c>
      <c r="B54" s="46" t="s">
        <v>33</v>
      </c>
      <c r="C54" s="26" t="s">
        <v>35</v>
      </c>
      <c r="D54" s="45" t="s">
        <v>37</v>
      </c>
      <c r="E54" s="45"/>
      <c r="F54" s="47"/>
      <c r="G54" s="47"/>
      <c r="H54" s="48"/>
      <c r="I54" s="144"/>
      <c r="J54" s="143"/>
      <c r="K54" s="147"/>
    </row>
    <row r="55" spans="1:11" s="32" customFormat="1" ht="12.75">
      <c r="A55" s="24"/>
      <c r="B55" s="141" t="s">
        <v>48</v>
      </c>
      <c r="C55" s="148"/>
      <c r="D55" s="148"/>
      <c r="E55" s="148"/>
      <c r="F55" s="148"/>
      <c r="G55" s="148"/>
      <c r="H55" s="148"/>
      <c r="I55" s="148"/>
      <c r="J55" s="148"/>
      <c r="K55" s="149"/>
    </row>
    <row r="56" spans="1:11" s="32" customFormat="1" ht="12.75">
      <c r="A56" s="21">
        <v>1</v>
      </c>
      <c r="B56" s="25" t="s">
        <v>132</v>
      </c>
      <c r="C56" s="21">
        <v>173</v>
      </c>
      <c r="D56" s="21" t="s">
        <v>46</v>
      </c>
      <c r="E56" s="21">
        <v>0</v>
      </c>
      <c r="F56" s="27">
        <v>0</v>
      </c>
      <c r="G56" s="21">
        <v>0</v>
      </c>
      <c r="H56" s="21">
        <v>1600</v>
      </c>
      <c r="I56" s="52">
        <f aca="true" t="shared" si="4" ref="I56:I61">0.65*C56*12</f>
        <v>1349.4</v>
      </c>
      <c r="J56" s="52">
        <v>0</v>
      </c>
      <c r="K56" s="52">
        <f aca="true" t="shared" si="5" ref="K56:K61">I56+J56</f>
        <v>1349.4</v>
      </c>
    </row>
    <row r="57" spans="1:11" s="32" customFormat="1" ht="12.75">
      <c r="A57" s="21">
        <v>2</v>
      </c>
      <c r="B57" s="25" t="s">
        <v>133</v>
      </c>
      <c r="C57" s="21">
        <v>147</v>
      </c>
      <c r="D57" s="21" t="s">
        <v>46</v>
      </c>
      <c r="E57" s="21">
        <v>0</v>
      </c>
      <c r="F57" s="27">
        <v>0</v>
      </c>
      <c r="G57" s="21">
        <v>0</v>
      </c>
      <c r="H57" s="21">
        <v>1600</v>
      </c>
      <c r="I57" s="52">
        <f t="shared" si="4"/>
        <v>1146.6</v>
      </c>
      <c r="J57" s="52">
        <v>0</v>
      </c>
      <c r="K57" s="52">
        <f t="shared" si="5"/>
        <v>1146.6</v>
      </c>
    </row>
    <row r="58" spans="1:11" s="32" customFormat="1" ht="12.75">
      <c r="A58" s="21">
        <v>3</v>
      </c>
      <c r="B58" s="25" t="s">
        <v>134</v>
      </c>
      <c r="C58" s="21">
        <v>89</v>
      </c>
      <c r="D58" s="21" t="s">
        <v>46</v>
      </c>
      <c r="E58" s="21">
        <v>0</v>
      </c>
      <c r="F58" s="27">
        <v>0</v>
      </c>
      <c r="G58" s="21">
        <v>0</v>
      </c>
      <c r="H58" s="21">
        <v>1200</v>
      </c>
      <c r="I58" s="52">
        <f t="shared" si="4"/>
        <v>694.2</v>
      </c>
      <c r="J58" s="52">
        <v>0</v>
      </c>
      <c r="K58" s="52">
        <f t="shared" si="5"/>
        <v>694.2</v>
      </c>
    </row>
    <row r="59" spans="1:11" s="32" customFormat="1" ht="12.75">
      <c r="A59" s="21">
        <v>4</v>
      </c>
      <c r="B59" s="25" t="s">
        <v>135</v>
      </c>
      <c r="C59" s="21">
        <v>89</v>
      </c>
      <c r="D59" s="21" t="s">
        <v>46</v>
      </c>
      <c r="E59" s="21">
        <v>0</v>
      </c>
      <c r="F59" s="27">
        <v>0</v>
      </c>
      <c r="G59" s="21">
        <v>0</v>
      </c>
      <c r="H59" s="21">
        <v>1600</v>
      </c>
      <c r="I59" s="52">
        <f t="shared" si="4"/>
        <v>694.2</v>
      </c>
      <c r="J59" s="52">
        <v>0</v>
      </c>
      <c r="K59" s="52">
        <f t="shared" si="5"/>
        <v>694.2</v>
      </c>
    </row>
    <row r="60" spans="1:11" s="32" customFormat="1" ht="12.75">
      <c r="A60" s="21">
        <v>5</v>
      </c>
      <c r="B60" s="25" t="s">
        <v>136</v>
      </c>
      <c r="C60" s="21">
        <v>128</v>
      </c>
      <c r="D60" s="21" t="s">
        <v>46</v>
      </c>
      <c r="E60" s="21">
        <v>0</v>
      </c>
      <c r="F60" s="27">
        <v>0</v>
      </c>
      <c r="G60" s="21">
        <v>0</v>
      </c>
      <c r="H60" s="21">
        <v>1200</v>
      </c>
      <c r="I60" s="52">
        <f t="shared" si="4"/>
        <v>998.4000000000001</v>
      </c>
      <c r="J60" s="52">
        <v>0</v>
      </c>
      <c r="K60" s="52">
        <f t="shared" si="5"/>
        <v>998.4000000000001</v>
      </c>
    </row>
    <row r="61" spans="1:11" s="32" customFormat="1" ht="12.75">
      <c r="A61" s="21">
        <v>6</v>
      </c>
      <c r="B61" s="25" t="s">
        <v>137</v>
      </c>
      <c r="C61" s="21">
        <v>106</v>
      </c>
      <c r="D61" s="21" t="s">
        <v>46</v>
      </c>
      <c r="E61" s="21">
        <v>0</v>
      </c>
      <c r="F61" s="27">
        <v>0</v>
      </c>
      <c r="G61" s="21">
        <v>0</v>
      </c>
      <c r="H61" s="21">
        <v>1200</v>
      </c>
      <c r="I61" s="52">
        <f t="shared" si="4"/>
        <v>826.8000000000001</v>
      </c>
      <c r="J61" s="52">
        <v>0</v>
      </c>
      <c r="K61" s="52">
        <f t="shared" si="5"/>
        <v>826.8000000000001</v>
      </c>
    </row>
    <row r="62" spans="1:11" s="32" customFormat="1" ht="12.75">
      <c r="A62" s="21"/>
      <c r="B62" s="72" t="s">
        <v>44</v>
      </c>
      <c r="C62" s="24">
        <f>SUM(C56:C61)</f>
        <v>732</v>
      </c>
      <c r="D62" s="24"/>
      <c r="E62" s="24">
        <f aca="true" t="shared" si="6" ref="E62:K62">SUM(E56:E61)</f>
        <v>0</v>
      </c>
      <c r="F62" s="24">
        <f t="shared" si="6"/>
        <v>0</v>
      </c>
      <c r="G62" s="24">
        <f t="shared" si="6"/>
        <v>0</v>
      </c>
      <c r="H62" s="23">
        <f t="shared" si="6"/>
        <v>8400</v>
      </c>
      <c r="I62" s="55">
        <f t="shared" si="6"/>
        <v>5709.599999999999</v>
      </c>
      <c r="J62" s="55">
        <f t="shared" si="6"/>
        <v>0</v>
      </c>
      <c r="K62" s="56">
        <f t="shared" si="6"/>
        <v>5709.599999999999</v>
      </c>
    </row>
    <row r="63" spans="1:11" s="32" customFormat="1" ht="12.75">
      <c r="A63"/>
      <c r="B63"/>
      <c r="C63"/>
      <c r="D63"/>
      <c r="E63"/>
      <c r="F63"/>
      <c r="G63"/>
      <c r="H63"/>
      <c r="I63"/>
      <c r="J63"/>
      <c r="K63"/>
    </row>
    <row r="64" spans="1:11" s="32" customFormat="1" ht="12.75">
      <c r="A64"/>
      <c r="B64"/>
      <c r="C64"/>
      <c r="D64"/>
      <c r="E64"/>
      <c r="F64"/>
      <c r="G64"/>
      <c r="H64"/>
      <c r="I64"/>
      <c r="J64"/>
      <c r="K64"/>
    </row>
    <row r="65" spans="1:11" s="32" customFormat="1" ht="15.75">
      <c r="A65" s="3"/>
      <c r="B65" s="2"/>
      <c r="C65" s="2"/>
      <c r="D65" s="2"/>
      <c r="E65" s="2" t="s">
        <v>105</v>
      </c>
      <c r="F65" s="2"/>
      <c r="G65" s="4"/>
      <c r="H65" s="3"/>
      <c r="I65" s="3"/>
      <c r="J65" s="3"/>
      <c r="K65" s="3"/>
    </row>
    <row r="66" spans="1:11" s="32" customFormat="1" ht="12.75">
      <c r="A66"/>
      <c r="B66" s="5"/>
      <c r="C66"/>
      <c r="D66"/>
      <c r="E66"/>
      <c r="F66"/>
      <c r="G66" s="6"/>
      <c r="H66" s="6"/>
      <c r="I66"/>
      <c r="J66"/>
      <c r="K66"/>
    </row>
    <row r="67" spans="1:11" s="32" customFormat="1" ht="22.5" customHeight="1">
      <c r="A67" s="26"/>
      <c r="B67" s="35"/>
      <c r="C67" s="36"/>
      <c r="D67" s="28"/>
      <c r="E67" s="28" t="s">
        <v>10</v>
      </c>
      <c r="F67" s="37" t="s">
        <v>10</v>
      </c>
      <c r="G67" s="37" t="s">
        <v>11</v>
      </c>
      <c r="H67" s="38" t="s">
        <v>12</v>
      </c>
      <c r="I67" s="143" t="s">
        <v>65</v>
      </c>
      <c r="J67" s="143" t="s">
        <v>66</v>
      </c>
      <c r="K67" s="145" t="s">
        <v>62</v>
      </c>
    </row>
    <row r="68" spans="1:11" s="32" customFormat="1" ht="22.5">
      <c r="A68" s="26"/>
      <c r="B68" s="41"/>
      <c r="C68" s="42"/>
      <c r="D68" s="40"/>
      <c r="E68" s="40" t="s">
        <v>15</v>
      </c>
      <c r="F68" s="43" t="s">
        <v>16</v>
      </c>
      <c r="G68" s="43" t="s">
        <v>17</v>
      </c>
      <c r="H68" s="51" t="s">
        <v>18</v>
      </c>
      <c r="I68" s="144"/>
      <c r="J68" s="143"/>
      <c r="K68" s="146"/>
    </row>
    <row r="69" spans="1:11" s="32" customFormat="1" ht="12.75">
      <c r="A69" s="26" t="s">
        <v>19</v>
      </c>
      <c r="B69" s="41" t="s">
        <v>20</v>
      </c>
      <c r="C69" s="44" t="s">
        <v>12</v>
      </c>
      <c r="D69" s="40" t="s">
        <v>23</v>
      </c>
      <c r="E69" s="40" t="s">
        <v>29</v>
      </c>
      <c r="F69" s="43" t="s">
        <v>30</v>
      </c>
      <c r="G69" s="43"/>
      <c r="H69" s="38" t="s">
        <v>31</v>
      </c>
      <c r="I69" s="144"/>
      <c r="J69" s="143"/>
      <c r="K69" s="146"/>
    </row>
    <row r="70" spans="1:11" s="32" customFormat="1" ht="22.5" customHeight="1">
      <c r="A70" s="26" t="s">
        <v>32</v>
      </c>
      <c r="B70" s="46" t="s">
        <v>33</v>
      </c>
      <c r="C70" s="26" t="s">
        <v>35</v>
      </c>
      <c r="D70" s="45" t="s">
        <v>37</v>
      </c>
      <c r="E70" s="45"/>
      <c r="F70" s="47"/>
      <c r="G70" s="47"/>
      <c r="H70" s="48"/>
      <c r="I70" s="144"/>
      <c r="J70" s="143"/>
      <c r="K70" s="147"/>
    </row>
    <row r="71" spans="1:11" s="32" customFormat="1" ht="12.75">
      <c r="A71" s="24"/>
      <c r="B71" s="141" t="s">
        <v>48</v>
      </c>
      <c r="C71" s="148"/>
      <c r="D71" s="148"/>
      <c r="E71" s="148"/>
      <c r="F71" s="148"/>
      <c r="G71" s="148"/>
      <c r="H71" s="148"/>
      <c r="I71" s="148"/>
      <c r="J71" s="148"/>
      <c r="K71" s="149"/>
    </row>
    <row r="72" spans="1:11" s="32" customFormat="1" ht="12.75">
      <c r="A72" s="21">
        <v>1</v>
      </c>
      <c r="B72" s="25" t="s">
        <v>138</v>
      </c>
      <c r="C72" s="65">
        <v>82</v>
      </c>
      <c r="D72" s="65" t="s">
        <v>46</v>
      </c>
      <c r="E72" s="21">
        <v>0</v>
      </c>
      <c r="F72" s="27">
        <v>0</v>
      </c>
      <c r="G72" s="21">
        <v>0</v>
      </c>
      <c r="H72" s="65">
        <v>1600</v>
      </c>
      <c r="I72" s="52">
        <f>0.65*C72*12</f>
        <v>639.6</v>
      </c>
      <c r="J72" s="52">
        <v>0</v>
      </c>
      <c r="K72" s="52">
        <f>I72+J72</f>
        <v>639.6</v>
      </c>
    </row>
    <row r="73" spans="1:11" s="32" customFormat="1" ht="12.75">
      <c r="A73" s="21">
        <v>2</v>
      </c>
      <c r="B73" s="25" t="s">
        <v>162</v>
      </c>
      <c r="C73" s="65">
        <v>164.8</v>
      </c>
      <c r="D73" s="65" t="s">
        <v>46</v>
      </c>
      <c r="E73" s="21">
        <v>0</v>
      </c>
      <c r="F73" s="27">
        <v>0</v>
      </c>
      <c r="G73" s="21">
        <v>0</v>
      </c>
      <c r="H73" s="65">
        <v>1600</v>
      </c>
      <c r="I73" s="52">
        <f aca="true" t="shared" si="7" ref="I73:I100">0.65*C73*12</f>
        <v>1285.44</v>
      </c>
      <c r="J73" s="52">
        <v>0</v>
      </c>
      <c r="K73" s="52">
        <f aca="true" t="shared" si="8" ref="K73:K100">I73+J73</f>
        <v>1285.44</v>
      </c>
    </row>
    <row r="74" spans="1:11" s="32" customFormat="1" ht="12.75">
      <c r="A74" s="21">
        <v>3</v>
      </c>
      <c r="B74" s="25" t="s">
        <v>163</v>
      </c>
      <c r="C74" s="65">
        <v>81</v>
      </c>
      <c r="D74" s="65" t="s">
        <v>46</v>
      </c>
      <c r="E74" s="21">
        <v>0</v>
      </c>
      <c r="F74" s="27">
        <v>0</v>
      </c>
      <c r="G74" s="21">
        <v>0</v>
      </c>
      <c r="H74" s="65">
        <v>1600</v>
      </c>
      <c r="I74" s="52">
        <f t="shared" si="7"/>
        <v>631.8</v>
      </c>
      <c r="J74" s="52">
        <v>0</v>
      </c>
      <c r="K74" s="52">
        <f t="shared" si="8"/>
        <v>631.8</v>
      </c>
    </row>
    <row r="75" spans="1:11" s="32" customFormat="1" ht="12.75">
      <c r="A75" s="21">
        <v>4</v>
      </c>
      <c r="B75" s="25" t="s">
        <v>164</v>
      </c>
      <c r="C75" s="65">
        <v>102.8</v>
      </c>
      <c r="D75" s="65" t="s">
        <v>46</v>
      </c>
      <c r="E75" s="21">
        <v>0</v>
      </c>
      <c r="F75" s="27">
        <v>0</v>
      </c>
      <c r="G75" s="21">
        <v>0</v>
      </c>
      <c r="H75" s="65">
        <v>1600</v>
      </c>
      <c r="I75" s="52">
        <f t="shared" si="7"/>
        <v>801.8400000000001</v>
      </c>
      <c r="J75" s="52">
        <v>0</v>
      </c>
      <c r="K75" s="52">
        <f t="shared" si="8"/>
        <v>801.8400000000001</v>
      </c>
    </row>
    <row r="76" spans="1:11" s="32" customFormat="1" ht="12.75">
      <c r="A76" s="21">
        <v>5</v>
      </c>
      <c r="B76" s="25" t="s">
        <v>165</v>
      </c>
      <c r="C76" s="65">
        <v>78</v>
      </c>
      <c r="D76" s="65" t="s">
        <v>46</v>
      </c>
      <c r="E76" s="21">
        <v>0</v>
      </c>
      <c r="F76" s="27">
        <v>0</v>
      </c>
      <c r="G76" s="21">
        <v>0</v>
      </c>
      <c r="H76" s="65">
        <v>1600</v>
      </c>
      <c r="I76" s="52">
        <f t="shared" si="7"/>
        <v>608.4000000000001</v>
      </c>
      <c r="J76" s="52">
        <v>0</v>
      </c>
      <c r="K76" s="52">
        <f t="shared" si="8"/>
        <v>608.4000000000001</v>
      </c>
    </row>
    <row r="77" spans="1:11" s="32" customFormat="1" ht="12.75">
      <c r="A77" s="21">
        <v>6</v>
      </c>
      <c r="B77" s="25" t="s">
        <v>166</v>
      </c>
      <c r="C77" s="65">
        <v>81</v>
      </c>
      <c r="D77" s="65" t="s">
        <v>46</v>
      </c>
      <c r="E77" s="21">
        <v>0</v>
      </c>
      <c r="F77" s="27">
        <v>0</v>
      </c>
      <c r="G77" s="21">
        <v>0</v>
      </c>
      <c r="H77" s="65">
        <v>1600</v>
      </c>
      <c r="I77" s="52">
        <f t="shared" si="7"/>
        <v>631.8</v>
      </c>
      <c r="J77" s="52">
        <v>0</v>
      </c>
      <c r="K77" s="52">
        <f t="shared" si="8"/>
        <v>631.8</v>
      </c>
    </row>
    <row r="78" spans="1:11" s="32" customFormat="1" ht="12.75">
      <c r="A78" s="21">
        <v>7</v>
      </c>
      <c r="B78" s="25" t="s">
        <v>167</v>
      </c>
      <c r="C78" s="65">
        <v>87</v>
      </c>
      <c r="D78" s="65" t="s">
        <v>46</v>
      </c>
      <c r="E78" s="21">
        <v>0</v>
      </c>
      <c r="F78" s="27">
        <v>0</v>
      </c>
      <c r="G78" s="21">
        <v>0</v>
      </c>
      <c r="H78" s="65">
        <v>1600</v>
      </c>
      <c r="I78" s="52">
        <f t="shared" si="7"/>
        <v>678.6</v>
      </c>
      <c r="J78" s="52">
        <v>0</v>
      </c>
      <c r="K78" s="52">
        <f t="shared" si="8"/>
        <v>678.6</v>
      </c>
    </row>
    <row r="79" spans="1:11" s="32" customFormat="1" ht="12.75">
      <c r="A79" s="21">
        <v>8</v>
      </c>
      <c r="B79" s="134" t="s">
        <v>168</v>
      </c>
      <c r="C79" s="65">
        <v>105.8</v>
      </c>
      <c r="D79" s="65" t="s">
        <v>46</v>
      </c>
      <c r="E79" s="21">
        <v>0</v>
      </c>
      <c r="F79" s="27">
        <v>0</v>
      </c>
      <c r="G79" s="21">
        <v>0</v>
      </c>
      <c r="H79" s="65">
        <v>1600</v>
      </c>
      <c r="I79" s="52">
        <f t="shared" si="7"/>
        <v>825.24</v>
      </c>
      <c r="J79" s="52">
        <v>0</v>
      </c>
      <c r="K79" s="52">
        <f t="shared" si="8"/>
        <v>825.24</v>
      </c>
    </row>
    <row r="80" spans="1:11" s="32" customFormat="1" ht="12.75">
      <c r="A80" s="21">
        <v>9</v>
      </c>
      <c r="B80" s="134" t="s">
        <v>169</v>
      </c>
      <c r="C80" s="65">
        <v>391.2</v>
      </c>
      <c r="D80" s="65" t="s">
        <v>46</v>
      </c>
      <c r="E80" s="65">
        <v>30.4</v>
      </c>
      <c r="F80" s="27">
        <v>0</v>
      </c>
      <c r="G80" s="21">
        <v>0</v>
      </c>
      <c r="H80" s="65">
        <v>2000</v>
      </c>
      <c r="I80" s="52">
        <f t="shared" si="7"/>
        <v>3051.36</v>
      </c>
      <c r="J80" s="52">
        <v>0</v>
      </c>
      <c r="K80" s="52">
        <f t="shared" si="8"/>
        <v>3051.36</v>
      </c>
    </row>
    <row r="81" spans="1:11" s="32" customFormat="1" ht="12.75">
      <c r="A81" s="21">
        <v>10</v>
      </c>
      <c r="B81" s="25" t="s">
        <v>170</v>
      </c>
      <c r="C81" s="65">
        <v>152.6</v>
      </c>
      <c r="D81" s="65" t="s">
        <v>46</v>
      </c>
      <c r="E81" s="21">
        <v>0</v>
      </c>
      <c r="F81" s="27">
        <v>0</v>
      </c>
      <c r="G81" s="21">
        <v>0</v>
      </c>
      <c r="H81" s="65">
        <v>1600</v>
      </c>
      <c r="I81" s="52">
        <f t="shared" si="7"/>
        <v>1190.28</v>
      </c>
      <c r="J81" s="52">
        <v>0</v>
      </c>
      <c r="K81" s="52">
        <f t="shared" si="8"/>
        <v>1190.28</v>
      </c>
    </row>
    <row r="82" spans="1:11" s="32" customFormat="1" ht="12.75">
      <c r="A82" s="21">
        <v>11</v>
      </c>
      <c r="B82" s="25" t="s">
        <v>171</v>
      </c>
      <c r="C82" s="65">
        <v>189.8</v>
      </c>
      <c r="D82" s="65" t="s">
        <v>46</v>
      </c>
      <c r="E82" s="21">
        <v>0</v>
      </c>
      <c r="F82" s="27">
        <v>0</v>
      </c>
      <c r="G82" s="21">
        <v>0</v>
      </c>
      <c r="H82" s="65">
        <v>1600</v>
      </c>
      <c r="I82" s="52">
        <f t="shared" si="7"/>
        <v>1480.44</v>
      </c>
      <c r="J82" s="52">
        <v>0</v>
      </c>
      <c r="K82" s="52">
        <f t="shared" si="8"/>
        <v>1480.44</v>
      </c>
    </row>
    <row r="83" spans="1:11" s="32" customFormat="1" ht="12.75">
      <c r="A83" s="21">
        <v>12</v>
      </c>
      <c r="B83" s="25" t="s">
        <v>173</v>
      </c>
      <c r="C83" s="65">
        <v>155</v>
      </c>
      <c r="D83" s="65" t="s">
        <v>46</v>
      </c>
      <c r="E83" s="21">
        <v>0</v>
      </c>
      <c r="F83" s="27">
        <v>0</v>
      </c>
      <c r="G83" s="21">
        <v>0</v>
      </c>
      <c r="H83" s="65">
        <v>1600</v>
      </c>
      <c r="I83" s="52">
        <f t="shared" si="7"/>
        <v>1209</v>
      </c>
      <c r="J83" s="52">
        <v>0</v>
      </c>
      <c r="K83" s="52">
        <f t="shared" si="8"/>
        <v>1209</v>
      </c>
    </row>
    <row r="84" spans="1:11" s="32" customFormat="1" ht="12.75">
      <c r="A84" s="21">
        <v>13</v>
      </c>
      <c r="B84" s="25" t="s">
        <v>174</v>
      </c>
      <c r="C84" s="65">
        <v>118</v>
      </c>
      <c r="D84" s="65" t="s">
        <v>46</v>
      </c>
      <c r="E84" s="21">
        <v>0</v>
      </c>
      <c r="F84" s="27">
        <v>0</v>
      </c>
      <c r="G84" s="21">
        <v>0</v>
      </c>
      <c r="H84" s="65">
        <v>1600</v>
      </c>
      <c r="I84" s="52">
        <f t="shared" si="7"/>
        <v>920.4000000000001</v>
      </c>
      <c r="J84" s="52">
        <v>0</v>
      </c>
      <c r="K84" s="52">
        <f t="shared" si="8"/>
        <v>920.4000000000001</v>
      </c>
    </row>
    <row r="85" spans="1:11" s="32" customFormat="1" ht="12.75">
      <c r="A85" s="21">
        <v>14</v>
      </c>
      <c r="B85" s="25" t="s">
        <v>175</v>
      </c>
      <c r="C85" s="65">
        <v>81.1</v>
      </c>
      <c r="D85" s="65" t="s">
        <v>46</v>
      </c>
      <c r="E85" s="21">
        <v>0</v>
      </c>
      <c r="F85" s="27">
        <v>0</v>
      </c>
      <c r="G85" s="21">
        <v>0</v>
      </c>
      <c r="H85" s="65">
        <v>1600</v>
      </c>
      <c r="I85" s="52">
        <f t="shared" si="7"/>
        <v>632.5799999999999</v>
      </c>
      <c r="J85" s="52">
        <v>0</v>
      </c>
      <c r="K85" s="52">
        <f t="shared" si="8"/>
        <v>632.5799999999999</v>
      </c>
    </row>
    <row r="86" spans="1:11" s="32" customFormat="1" ht="12.75">
      <c r="A86" s="21">
        <v>15</v>
      </c>
      <c r="B86" s="25" t="s">
        <v>176</v>
      </c>
      <c r="C86" s="65">
        <v>38</v>
      </c>
      <c r="D86" s="65" t="s">
        <v>46</v>
      </c>
      <c r="E86" s="21">
        <v>0</v>
      </c>
      <c r="F86" s="27">
        <v>0</v>
      </c>
      <c r="G86" s="21">
        <v>0</v>
      </c>
      <c r="H86" s="65">
        <v>1600</v>
      </c>
      <c r="I86" s="52">
        <f t="shared" si="7"/>
        <v>296.4</v>
      </c>
      <c r="J86" s="52">
        <v>0</v>
      </c>
      <c r="K86" s="52">
        <f t="shared" si="8"/>
        <v>296.4</v>
      </c>
    </row>
    <row r="87" spans="1:11" s="32" customFormat="1" ht="12.75">
      <c r="A87" s="21">
        <v>16</v>
      </c>
      <c r="B87" s="25" t="s">
        <v>177</v>
      </c>
      <c r="C87" s="65">
        <v>36</v>
      </c>
      <c r="D87" s="65" t="s">
        <v>46</v>
      </c>
      <c r="E87" s="21">
        <v>0</v>
      </c>
      <c r="F87" s="27">
        <v>0</v>
      </c>
      <c r="G87" s="21">
        <v>0</v>
      </c>
      <c r="H87" s="65">
        <v>1600</v>
      </c>
      <c r="I87" s="52">
        <f t="shared" si="7"/>
        <v>280.8</v>
      </c>
      <c r="J87" s="52">
        <v>0</v>
      </c>
      <c r="K87" s="52">
        <f t="shared" si="8"/>
        <v>280.8</v>
      </c>
    </row>
    <row r="88" spans="1:11" s="32" customFormat="1" ht="12.75">
      <c r="A88" s="21">
        <v>17</v>
      </c>
      <c r="B88" s="25" t="s">
        <v>178</v>
      </c>
      <c r="C88" s="65">
        <v>145</v>
      </c>
      <c r="D88" s="65" t="s">
        <v>46</v>
      </c>
      <c r="E88" s="21">
        <v>0</v>
      </c>
      <c r="F88" s="27">
        <v>0</v>
      </c>
      <c r="G88" s="21">
        <v>0</v>
      </c>
      <c r="H88" s="65">
        <v>1600</v>
      </c>
      <c r="I88" s="52">
        <f t="shared" si="7"/>
        <v>1131</v>
      </c>
      <c r="J88" s="52">
        <v>0</v>
      </c>
      <c r="K88" s="52">
        <f t="shared" si="8"/>
        <v>1131</v>
      </c>
    </row>
    <row r="89" spans="1:11" s="32" customFormat="1" ht="12.75">
      <c r="A89" s="21">
        <v>18</v>
      </c>
      <c r="B89" s="25" t="s">
        <v>180</v>
      </c>
      <c r="C89" s="65">
        <v>141.4</v>
      </c>
      <c r="D89" s="65" t="s">
        <v>46</v>
      </c>
      <c r="E89" s="21">
        <v>0</v>
      </c>
      <c r="F89" s="27">
        <v>0</v>
      </c>
      <c r="G89" s="21">
        <v>0</v>
      </c>
      <c r="H89" s="65">
        <v>1600</v>
      </c>
      <c r="I89" s="52">
        <f t="shared" si="7"/>
        <v>1102.92</v>
      </c>
      <c r="J89" s="52">
        <v>0</v>
      </c>
      <c r="K89" s="52">
        <f t="shared" si="8"/>
        <v>1102.92</v>
      </c>
    </row>
    <row r="90" spans="1:11" s="32" customFormat="1" ht="12.75">
      <c r="A90" s="21">
        <v>19</v>
      </c>
      <c r="B90" s="25" t="s">
        <v>181</v>
      </c>
      <c r="C90" s="65">
        <v>156</v>
      </c>
      <c r="D90" s="65" t="s">
        <v>46</v>
      </c>
      <c r="E90" s="21">
        <v>0</v>
      </c>
      <c r="F90" s="27">
        <v>0</v>
      </c>
      <c r="G90" s="21">
        <v>0</v>
      </c>
      <c r="H90" s="65">
        <v>1600</v>
      </c>
      <c r="I90" s="52">
        <f t="shared" si="7"/>
        <v>1216.8000000000002</v>
      </c>
      <c r="J90" s="52">
        <v>0</v>
      </c>
      <c r="K90" s="52">
        <f t="shared" si="8"/>
        <v>1216.8000000000002</v>
      </c>
    </row>
    <row r="91" spans="1:11" s="32" customFormat="1" ht="12.75">
      <c r="A91" s="21">
        <v>20</v>
      </c>
      <c r="B91" s="25" t="s">
        <v>182</v>
      </c>
      <c r="C91" s="65">
        <v>123.7</v>
      </c>
      <c r="D91" s="65" t="s">
        <v>46</v>
      </c>
      <c r="E91" s="21">
        <v>0</v>
      </c>
      <c r="F91" s="27">
        <v>0</v>
      </c>
      <c r="G91" s="21">
        <v>0</v>
      </c>
      <c r="H91" s="65">
        <v>1600</v>
      </c>
      <c r="I91" s="52">
        <f t="shared" si="7"/>
        <v>964.86</v>
      </c>
      <c r="J91" s="52">
        <v>0</v>
      </c>
      <c r="K91" s="52">
        <f t="shared" si="8"/>
        <v>964.86</v>
      </c>
    </row>
    <row r="92" spans="1:11" s="32" customFormat="1" ht="12.75">
      <c r="A92" s="21">
        <v>21</v>
      </c>
      <c r="B92" s="25" t="s">
        <v>183</v>
      </c>
      <c r="C92" s="65">
        <v>247</v>
      </c>
      <c r="D92" s="65" t="s">
        <v>46</v>
      </c>
      <c r="E92" s="21">
        <v>0</v>
      </c>
      <c r="F92" s="27">
        <v>0</v>
      </c>
      <c r="G92" s="21">
        <v>0</v>
      </c>
      <c r="H92" s="65">
        <v>400</v>
      </c>
      <c r="I92" s="52">
        <f t="shared" si="7"/>
        <v>1926.6000000000001</v>
      </c>
      <c r="J92" s="52">
        <v>0</v>
      </c>
      <c r="K92" s="52">
        <f t="shared" si="8"/>
        <v>1926.6000000000001</v>
      </c>
    </row>
    <row r="93" spans="1:11" s="32" customFormat="1" ht="12.75">
      <c r="A93" s="21">
        <v>22</v>
      </c>
      <c r="B93" s="25" t="s">
        <v>184</v>
      </c>
      <c r="C93" s="65">
        <v>79</v>
      </c>
      <c r="D93" s="65" t="s">
        <v>46</v>
      </c>
      <c r="E93" s="21">
        <v>0</v>
      </c>
      <c r="F93" s="27">
        <v>0</v>
      </c>
      <c r="G93" s="21">
        <v>0</v>
      </c>
      <c r="H93" s="65">
        <v>1600</v>
      </c>
      <c r="I93" s="52">
        <f t="shared" si="7"/>
        <v>616.2</v>
      </c>
      <c r="J93" s="52">
        <v>0</v>
      </c>
      <c r="K93" s="52">
        <f t="shared" si="8"/>
        <v>616.2</v>
      </c>
    </row>
    <row r="94" spans="1:11" s="32" customFormat="1" ht="12.75">
      <c r="A94" s="21">
        <v>23</v>
      </c>
      <c r="B94" s="25" t="s">
        <v>185</v>
      </c>
      <c r="C94" s="65">
        <v>112</v>
      </c>
      <c r="D94" s="65" t="s">
        <v>46</v>
      </c>
      <c r="E94" s="21">
        <v>0</v>
      </c>
      <c r="F94" s="27">
        <v>0</v>
      </c>
      <c r="G94" s="21">
        <v>0</v>
      </c>
      <c r="H94" s="65">
        <v>1600</v>
      </c>
      <c r="I94" s="52">
        <f t="shared" si="7"/>
        <v>873.5999999999999</v>
      </c>
      <c r="J94" s="52">
        <v>0</v>
      </c>
      <c r="K94" s="52">
        <f t="shared" si="8"/>
        <v>873.5999999999999</v>
      </c>
    </row>
    <row r="95" spans="1:11" s="32" customFormat="1" ht="12.75">
      <c r="A95" s="21">
        <v>24</v>
      </c>
      <c r="B95" s="25" t="s">
        <v>186</v>
      </c>
      <c r="C95" s="65">
        <v>105.5</v>
      </c>
      <c r="D95" s="65" t="s">
        <v>46</v>
      </c>
      <c r="E95" s="21">
        <v>0</v>
      </c>
      <c r="F95" s="27">
        <v>0</v>
      </c>
      <c r="G95" s="21">
        <v>0</v>
      </c>
      <c r="H95" s="65">
        <v>1600</v>
      </c>
      <c r="I95" s="52">
        <f t="shared" si="7"/>
        <v>822.9000000000001</v>
      </c>
      <c r="J95" s="52">
        <v>0</v>
      </c>
      <c r="K95" s="52">
        <f t="shared" si="8"/>
        <v>822.9000000000001</v>
      </c>
    </row>
    <row r="96" spans="1:11" s="32" customFormat="1" ht="12.75">
      <c r="A96" s="21">
        <v>25</v>
      </c>
      <c r="B96" s="25" t="s">
        <v>188</v>
      </c>
      <c r="C96" s="65">
        <v>95.5</v>
      </c>
      <c r="D96" s="65" t="s">
        <v>46</v>
      </c>
      <c r="E96" s="21">
        <v>0</v>
      </c>
      <c r="F96" s="27">
        <v>0</v>
      </c>
      <c r="G96" s="21">
        <v>0</v>
      </c>
      <c r="H96" s="65">
        <v>1600</v>
      </c>
      <c r="I96" s="52">
        <f t="shared" si="7"/>
        <v>744.9000000000001</v>
      </c>
      <c r="J96" s="52">
        <v>0</v>
      </c>
      <c r="K96" s="52">
        <f t="shared" si="8"/>
        <v>744.9000000000001</v>
      </c>
    </row>
    <row r="97" spans="1:11" s="32" customFormat="1" ht="12.75">
      <c r="A97" s="21">
        <v>26</v>
      </c>
      <c r="B97" s="25" t="s">
        <v>189</v>
      </c>
      <c r="C97" s="65">
        <v>323</v>
      </c>
      <c r="D97" s="65" t="s">
        <v>46</v>
      </c>
      <c r="E97" s="65">
        <v>25.2</v>
      </c>
      <c r="F97" s="27">
        <v>0</v>
      </c>
      <c r="G97" s="21">
        <v>0</v>
      </c>
      <c r="H97" s="65">
        <v>2000</v>
      </c>
      <c r="I97" s="52">
        <f t="shared" si="7"/>
        <v>2519.4</v>
      </c>
      <c r="J97" s="52">
        <v>0</v>
      </c>
      <c r="K97" s="52">
        <f t="shared" si="8"/>
        <v>2519.4</v>
      </c>
    </row>
    <row r="98" spans="1:11" s="32" customFormat="1" ht="12.75">
      <c r="A98" s="21">
        <v>27</v>
      </c>
      <c r="B98" s="25" t="s">
        <v>190</v>
      </c>
      <c r="C98" s="65">
        <v>323</v>
      </c>
      <c r="D98" s="65" t="s">
        <v>46</v>
      </c>
      <c r="E98" s="65">
        <v>25.2</v>
      </c>
      <c r="F98" s="27">
        <v>0</v>
      </c>
      <c r="G98" s="21">
        <v>0</v>
      </c>
      <c r="H98" s="65">
        <v>2000</v>
      </c>
      <c r="I98" s="52">
        <f t="shared" si="7"/>
        <v>2519.4</v>
      </c>
      <c r="J98" s="52">
        <v>0</v>
      </c>
      <c r="K98" s="52">
        <f t="shared" si="8"/>
        <v>2519.4</v>
      </c>
    </row>
    <row r="99" spans="1:11" s="32" customFormat="1" ht="12.75">
      <c r="A99" s="21">
        <v>28</v>
      </c>
      <c r="B99" s="25" t="s">
        <v>191</v>
      </c>
      <c r="C99" s="65">
        <v>82</v>
      </c>
      <c r="D99" s="65" t="s">
        <v>46</v>
      </c>
      <c r="E99" s="21">
        <v>0</v>
      </c>
      <c r="F99" s="27">
        <v>0</v>
      </c>
      <c r="G99" s="21">
        <v>0</v>
      </c>
      <c r="H99" s="65">
        <v>1600</v>
      </c>
      <c r="I99" s="52">
        <f t="shared" si="7"/>
        <v>639.6</v>
      </c>
      <c r="J99" s="52">
        <v>0</v>
      </c>
      <c r="K99" s="52">
        <f t="shared" si="8"/>
        <v>639.6</v>
      </c>
    </row>
    <row r="100" spans="1:11" s="32" customFormat="1" ht="12.75">
      <c r="A100" s="21">
        <v>29</v>
      </c>
      <c r="B100" s="25" t="s">
        <v>192</v>
      </c>
      <c r="C100" s="65">
        <v>108</v>
      </c>
      <c r="D100" s="65" t="s">
        <v>46</v>
      </c>
      <c r="E100" s="21">
        <v>0</v>
      </c>
      <c r="F100" s="27">
        <v>0</v>
      </c>
      <c r="G100" s="21">
        <v>0</v>
      </c>
      <c r="H100" s="65">
        <v>1600</v>
      </c>
      <c r="I100" s="52">
        <f t="shared" si="7"/>
        <v>842.4000000000001</v>
      </c>
      <c r="J100" s="52">
        <v>0</v>
      </c>
      <c r="K100" s="52">
        <f t="shared" si="8"/>
        <v>842.4000000000001</v>
      </c>
    </row>
    <row r="101" spans="1:11" s="32" customFormat="1" ht="12.75">
      <c r="A101" s="21"/>
      <c r="B101" s="72" t="s">
        <v>44</v>
      </c>
      <c r="C101" s="55">
        <f>SUM(C72:C100)</f>
        <v>3985.1999999999994</v>
      </c>
      <c r="D101" s="24"/>
      <c r="E101" s="55">
        <f aca="true" t="shared" si="9" ref="E101:J101">SUM(E72:E100)</f>
        <v>80.8</v>
      </c>
      <c r="F101" s="55">
        <f t="shared" si="9"/>
        <v>0</v>
      </c>
      <c r="G101" s="55">
        <f t="shared" si="9"/>
        <v>0</v>
      </c>
      <c r="H101" s="55">
        <f t="shared" si="9"/>
        <v>46400</v>
      </c>
      <c r="I101" s="55">
        <f t="shared" si="9"/>
        <v>31084.560000000005</v>
      </c>
      <c r="J101" s="55">
        <f t="shared" si="9"/>
        <v>0</v>
      </c>
      <c r="K101" s="55">
        <f>SUM(K72:K100)</f>
        <v>31084.560000000005</v>
      </c>
    </row>
    <row r="102" spans="1:11" s="32" customFormat="1" ht="12.75">
      <c r="A102" s="49"/>
      <c r="B102" s="155"/>
      <c r="C102" s="156"/>
      <c r="D102" s="156"/>
      <c r="E102" s="156"/>
      <c r="F102" s="156"/>
      <c r="G102" s="156"/>
      <c r="H102" s="156"/>
      <c r="I102" s="156"/>
      <c r="J102" s="156"/>
      <c r="K102" s="156"/>
    </row>
    <row r="103" spans="2:11" s="32" customFormat="1" ht="12.75">
      <c r="B103" s="64"/>
      <c r="H103" s="110"/>
      <c r="I103" s="74"/>
      <c r="J103" s="74"/>
      <c r="K103" s="74"/>
    </row>
    <row r="104" spans="1:11" s="32" customFormat="1" ht="15.75">
      <c r="A104" s="3"/>
      <c r="B104" s="2"/>
      <c r="C104" s="2"/>
      <c r="D104" s="2"/>
      <c r="E104" s="2" t="s">
        <v>145</v>
      </c>
      <c r="F104" s="2"/>
      <c r="G104" s="4"/>
      <c r="H104" s="3"/>
      <c r="I104" s="3"/>
      <c r="J104" s="3"/>
      <c r="K104" s="3"/>
    </row>
    <row r="105" spans="1:11" s="32" customFormat="1" ht="12.75">
      <c r="A105"/>
      <c r="B105" s="5"/>
      <c r="C105"/>
      <c r="D105"/>
      <c r="E105"/>
      <c r="F105"/>
      <c r="G105" s="6"/>
      <c r="H105" s="6"/>
      <c r="I105"/>
      <c r="J105"/>
      <c r="K105"/>
    </row>
    <row r="106" spans="1:11" s="32" customFormat="1" ht="22.5">
      <c r="A106" s="26"/>
      <c r="B106" s="35"/>
      <c r="C106" s="36"/>
      <c r="D106" s="28"/>
      <c r="E106" s="28" t="s">
        <v>10</v>
      </c>
      <c r="F106" s="37" t="s">
        <v>10</v>
      </c>
      <c r="G106" s="37" t="s">
        <v>11</v>
      </c>
      <c r="H106" s="38" t="s">
        <v>12</v>
      </c>
      <c r="I106" s="143" t="s">
        <v>65</v>
      </c>
      <c r="J106" s="143" t="s">
        <v>66</v>
      </c>
      <c r="K106" s="145" t="s">
        <v>62</v>
      </c>
    </row>
    <row r="107" spans="1:11" s="32" customFormat="1" ht="22.5">
      <c r="A107" s="26"/>
      <c r="B107" s="41"/>
      <c r="C107" s="42"/>
      <c r="D107" s="40"/>
      <c r="E107" s="40" t="s">
        <v>15</v>
      </c>
      <c r="F107" s="43" t="s">
        <v>16</v>
      </c>
      <c r="G107" s="43" t="s">
        <v>17</v>
      </c>
      <c r="H107" s="51" t="s">
        <v>18</v>
      </c>
      <c r="I107" s="144"/>
      <c r="J107" s="143"/>
      <c r="K107" s="146"/>
    </row>
    <row r="108" spans="1:11" s="32" customFormat="1" ht="12.75">
      <c r="A108" s="26" t="s">
        <v>19</v>
      </c>
      <c r="B108" s="41" t="s">
        <v>20</v>
      </c>
      <c r="C108" s="44" t="s">
        <v>12</v>
      </c>
      <c r="D108" s="40" t="s">
        <v>23</v>
      </c>
      <c r="E108" s="40" t="s">
        <v>29</v>
      </c>
      <c r="F108" s="43" t="s">
        <v>30</v>
      </c>
      <c r="G108" s="43"/>
      <c r="H108" s="38" t="s">
        <v>31</v>
      </c>
      <c r="I108" s="144"/>
      <c r="J108" s="143"/>
      <c r="K108" s="146"/>
    </row>
    <row r="109" spans="1:11" s="32" customFormat="1" ht="12.75">
      <c r="A109" s="26" t="s">
        <v>32</v>
      </c>
      <c r="B109" s="46" t="s">
        <v>33</v>
      </c>
      <c r="C109" s="26" t="s">
        <v>35</v>
      </c>
      <c r="D109" s="45" t="s">
        <v>37</v>
      </c>
      <c r="E109" s="45"/>
      <c r="F109" s="47"/>
      <c r="G109" s="47"/>
      <c r="H109" s="48"/>
      <c r="I109" s="144"/>
      <c r="J109" s="143"/>
      <c r="K109" s="147"/>
    </row>
    <row r="110" spans="1:11" s="32" customFormat="1" ht="12.75">
      <c r="A110" s="24"/>
      <c r="B110" s="141" t="s">
        <v>48</v>
      </c>
      <c r="C110" s="148"/>
      <c r="D110" s="148"/>
      <c r="E110" s="148"/>
      <c r="F110" s="148"/>
      <c r="G110" s="148"/>
      <c r="H110" s="148"/>
      <c r="I110" s="148"/>
      <c r="J110" s="148"/>
      <c r="K110" s="149"/>
    </row>
    <row r="111" spans="1:11" s="32" customFormat="1" ht="12.75">
      <c r="A111" s="21">
        <v>1</v>
      </c>
      <c r="B111" s="25" t="s">
        <v>146</v>
      </c>
      <c r="C111" s="65">
        <v>331</v>
      </c>
      <c r="D111" s="21" t="s">
        <v>46</v>
      </c>
      <c r="E111" s="65">
        <v>25.2</v>
      </c>
      <c r="F111" s="27">
        <v>0</v>
      </c>
      <c r="G111" s="21">
        <v>0</v>
      </c>
      <c r="H111" s="21">
        <v>2000</v>
      </c>
      <c r="I111" s="133">
        <f>0.65*C111*12</f>
        <v>2581.8</v>
      </c>
      <c r="J111" s="133">
        <v>0</v>
      </c>
      <c r="K111" s="133">
        <f>I111+J111</f>
        <v>2581.8</v>
      </c>
    </row>
    <row r="112" spans="1:11" s="32" customFormat="1" ht="12.75">
      <c r="A112" s="21">
        <v>2</v>
      </c>
      <c r="B112" s="25" t="s">
        <v>151</v>
      </c>
      <c r="C112" s="65">
        <v>94</v>
      </c>
      <c r="D112" s="21" t="s">
        <v>46</v>
      </c>
      <c r="E112" s="65">
        <v>0</v>
      </c>
      <c r="F112" s="27">
        <v>0</v>
      </c>
      <c r="G112" s="21">
        <v>0</v>
      </c>
      <c r="H112" s="65">
        <v>1738</v>
      </c>
      <c r="I112" s="133">
        <f>0.65*C112*12</f>
        <v>733.2</v>
      </c>
      <c r="J112" s="133">
        <v>0</v>
      </c>
      <c r="K112" s="133">
        <f>I112+J112</f>
        <v>733.2</v>
      </c>
    </row>
    <row r="113" spans="1:11" s="32" customFormat="1" ht="12.75">
      <c r="A113" s="21">
        <v>3</v>
      </c>
      <c r="B113" s="25" t="s">
        <v>152</v>
      </c>
      <c r="C113" s="65">
        <v>317.8</v>
      </c>
      <c r="D113" s="21" t="s">
        <v>46</v>
      </c>
      <c r="E113" s="65">
        <v>26.5</v>
      </c>
      <c r="F113" s="27">
        <v>0</v>
      </c>
      <c r="G113" s="21">
        <v>0</v>
      </c>
      <c r="H113" s="65">
        <v>1088</v>
      </c>
      <c r="I113" s="133">
        <f>0.65*C113*12</f>
        <v>2478.84</v>
      </c>
      <c r="J113" s="133">
        <v>0</v>
      </c>
      <c r="K113" s="133">
        <f>I113+J113</f>
        <v>2478.84</v>
      </c>
    </row>
    <row r="114" spans="1:11" s="32" customFormat="1" ht="12.75">
      <c r="A114" s="21">
        <v>4</v>
      </c>
      <c r="B114" s="25" t="s">
        <v>193</v>
      </c>
      <c r="C114" s="65">
        <v>525.6</v>
      </c>
      <c r="D114" s="21" t="s">
        <v>42</v>
      </c>
      <c r="E114" s="65">
        <v>53</v>
      </c>
      <c r="F114" s="27">
        <v>0</v>
      </c>
      <c r="G114" s="21">
        <v>0</v>
      </c>
      <c r="H114" s="136">
        <v>2000</v>
      </c>
      <c r="I114" s="133">
        <f>0.65*C114*12</f>
        <v>4099.68</v>
      </c>
      <c r="J114" s="133">
        <v>0</v>
      </c>
      <c r="K114" s="133">
        <f>I114+J114</f>
        <v>4099.68</v>
      </c>
    </row>
    <row r="115" spans="1:11" s="32" customFormat="1" ht="12.75">
      <c r="A115" s="21"/>
      <c r="B115" s="72" t="s">
        <v>44</v>
      </c>
      <c r="C115" s="56">
        <f>C111+C112+C113</f>
        <v>742.8</v>
      </c>
      <c r="D115" s="24"/>
      <c r="E115" s="56">
        <f>SUM(E111:E114)</f>
        <v>104.7</v>
      </c>
      <c r="F115" s="56">
        <f aca="true" t="shared" si="10" ref="F115:K115">SUM(F111:F114)</f>
        <v>0</v>
      </c>
      <c r="G115" s="56">
        <f t="shared" si="10"/>
        <v>0</v>
      </c>
      <c r="H115" s="56">
        <f t="shared" si="10"/>
        <v>6826</v>
      </c>
      <c r="I115" s="56">
        <f t="shared" si="10"/>
        <v>9893.52</v>
      </c>
      <c r="J115" s="56">
        <f t="shared" si="10"/>
        <v>0</v>
      </c>
      <c r="K115" s="56">
        <f t="shared" si="10"/>
        <v>9893.52</v>
      </c>
    </row>
    <row r="116" spans="2:11" s="32" customFormat="1" ht="12.75">
      <c r="B116" s="64"/>
      <c r="I116" s="74"/>
      <c r="J116" s="74"/>
      <c r="K116" s="74"/>
    </row>
    <row r="117" spans="2:11" s="32" customFormat="1" ht="12.75">
      <c r="B117" s="64"/>
      <c r="I117" s="74"/>
      <c r="J117" s="74"/>
      <c r="K117" s="74"/>
    </row>
    <row r="118" spans="1:11" s="32" customFormat="1" ht="15.75">
      <c r="A118" s="3"/>
      <c r="B118" s="2"/>
      <c r="C118" s="2"/>
      <c r="D118" s="2"/>
      <c r="E118" s="2" t="s">
        <v>147</v>
      </c>
      <c r="F118" s="2"/>
      <c r="G118" s="4"/>
      <c r="H118" s="3"/>
      <c r="I118" s="3"/>
      <c r="J118" s="3"/>
      <c r="K118" s="3"/>
    </row>
    <row r="119" spans="1:11" s="32" customFormat="1" ht="12.75">
      <c r="A119"/>
      <c r="B119" s="5"/>
      <c r="C119"/>
      <c r="D119"/>
      <c r="E119"/>
      <c r="F119"/>
      <c r="G119" s="6"/>
      <c r="H119" s="6"/>
      <c r="I119"/>
      <c r="J119"/>
      <c r="K119"/>
    </row>
    <row r="120" spans="1:11" s="32" customFormat="1" ht="22.5">
      <c r="A120" s="26"/>
      <c r="B120" s="35"/>
      <c r="C120" s="36"/>
      <c r="D120" s="28"/>
      <c r="E120" s="28" t="s">
        <v>10</v>
      </c>
      <c r="F120" s="37" t="s">
        <v>10</v>
      </c>
      <c r="G120" s="37" t="s">
        <v>11</v>
      </c>
      <c r="H120" s="38" t="s">
        <v>12</v>
      </c>
      <c r="I120" s="143" t="s">
        <v>65</v>
      </c>
      <c r="J120" s="143" t="s">
        <v>66</v>
      </c>
      <c r="K120" s="145" t="s">
        <v>62</v>
      </c>
    </row>
    <row r="121" spans="1:11" s="32" customFormat="1" ht="22.5">
      <c r="A121" s="26"/>
      <c r="B121" s="41"/>
      <c r="C121" s="42"/>
      <c r="D121" s="40"/>
      <c r="E121" s="40" t="s">
        <v>15</v>
      </c>
      <c r="F121" s="43" t="s">
        <v>16</v>
      </c>
      <c r="G121" s="43" t="s">
        <v>17</v>
      </c>
      <c r="H121" s="51" t="s">
        <v>18</v>
      </c>
      <c r="I121" s="144"/>
      <c r="J121" s="143"/>
      <c r="K121" s="146"/>
    </row>
    <row r="122" spans="1:11" s="32" customFormat="1" ht="12.75">
      <c r="A122" s="26" t="s">
        <v>19</v>
      </c>
      <c r="B122" s="41" t="s">
        <v>20</v>
      </c>
      <c r="C122" s="44" t="s">
        <v>12</v>
      </c>
      <c r="D122" s="40" t="s">
        <v>23</v>
      </c>
      <c r="E122" s="40" t="s">
        <v>29</v>
      </c>
      <c r="F122" s="43" t="s">
        <v>30</v>
      </c>
      <c r="G122" s="43"/>
      <c r="H122" s="38" t="s">
        <v>31</v>
      </c>
      <c r="I122" s="144"/>
      <c r="J122" s="143"/>
      <c r="K122" s="146"/>
    </row>
    <row r="123" spans="1:11" s="32" customFormat="1" ht="12.75">
      <c r="A123" s="26" t="s">
        <v>32</v>
      </c>
      <c r="B123" s="46" t="s">
        <v>33</v>
      </c>
      <c r="C123" s="26" t="s">
        <v>35</v>
      </c>
      <c r="D123" s="45" t="s">
        <v>37</v>
      </c>
      <c r="E123" s="45"/>
      <c r="F123" s="47"/>
      <c r="G123" s="47"/>
      <c r="H123" s="48"/>
      <c r="I123" s="144"/>
      <c r="J123" s="143"/>
      <c r="K123" s="147"/>
    </row>
    <row r="124" spans="1:11" s="32" customFormat="1" ht="12.75">
      <c r="A124" s="24"/>
      <c r="B124" s="141" t="s">
        <v>48</v>
      </c>
      <c r="C124" s="148"/>
      <c r="D124" s="148"/>
      <c r="E124" s="148"/>
      <c r="F124" s="148"/>
      <c r="G124" s="148"/>
      <c r="H124" s="148"/>
      <c r="I124" s="148"/>
      <c r="J124" s="148"/>
      <c r="K124" s="149"/>
    </row>
    <row r="125" spans="1:11" s="32" customFormat="1" ht="12.75">
      <c r="A125" s="21">
        <v>1</v>
      </c>
      <c r="B125" s="25" t="s">
        <v>148</v>
      </c>
      <c r="C125" s="65">
        <v>161.1</v>
      </c>
      <c r="D125" s="21" t="s">
        <v>46</v>
      </c>
      <c r="E125" s="21">
        <v>0</v>
      </c>
      <c r="F125" s="27">
        <v>0</v>
      </c>
      <c r="G125" s="21">
        <v>0</v>
      </c>
      <c r="H125" s="21">
        <v>1600</v>
      </c>
      <c r="I125" s="133">
        <f>0.65*C125*12</f>
        <v>1256.58</v>
      </c>
      <c r="J125" s="133">
        <v>0</v>
      </c>
      <c r="K125" s="133">
        <f>I125+J125</f>
        <v>1256.58</v>
      </c>
    </row>
    <row r="126" spans="1:11" s="32" customFormat="1" ht="13.5" customHeight="1">
      <c r="A126" s="21"/>
      <c r="B126" s="72" t="s">
        <v>44</v>
      </c>
      <c r="C126" s="24">
        <f>SUM(C125:C125)</f>
        <v>161.1</v>
      </c>
      <c r="D126" s="24"/>
      <c r="E126" s="24">
        <f aca="true" t="shared" si="11" ref="E126:K126">SUM(E125:E125)</f>
        <v>0</v>
      </c>
      <c r="F126" s="24">
        <f t="shared" si="11"/>
        <v>0</v>
      </c>
      <c r="G126" s="24">
        <f t="shared" si="11"/>
        <v>0</v>
      </c>
      <c r="H126" s="23">
        <f t="shared" si="11"/>
        <v>1600</v>
      </c>
      <c r="I126" s="55">
        <f t="shared" si="11"/>
        <v>1256.58</v>
      </c>
      <c r="J126" s="55">
        <f t="shared" si="11"/>
        <v>0</v>
      </c>
      <c r="K126" s="56">
        <f t="shared" si="11"/>
        <v>1256.58</v>
      </c>
    </row>
    <row r="127" spans="1:11" s="32" customFormat="1" ht="12.75">
      <c r="A127" s="50"/>
      <c r="B127" s="82"/>
      <c r="C127" s="50"/>
      <c r="D127" s="50"/>
      <c r="E127" s="50"/>
      <c r="F127" s="79"/>
      <c r="G127" s="79"/>
      <c r="H127" s="83"/>
      <c r="I127" s="84"/>
      <c r="J127" s="79"/>
      <c r="K127" s="79"/>
    </row>
    <row r="128" spans="1:11" s="32" customFormat="1" ht="12.75">
      <c r="A128" s="50"/>
      <c r="B128" s="82"/>
      <c r="C128" s="79"/>
      <c r="D128" s="50"/>
      <c r="E128" s="50"/>
      <c r="F128" s="79"/>
      <c r="G128" s="79"/>
      <c r="H128" s="80"/>
      <c r="I128" s="84"/>
      <c r="J128" s="79"/>
      <c r="K128" s="79"/>
    </row>
    <row r="129" spans="1:11" s="32" customFormat="1" ht="15.75">
      <c r="A129" s="3"/>
      <c r="B129" s="2"/>
      <c r="C129" s="2"/>
      <c r="D129" s="2"/>
      <c r="E129" s="2" t="s">
        <v>160</v>
      </c>
      <c r="F129" s="2"/>
      <c r="G129" s="4"/>
      <c r="H129" s="3"/>
      <c r="I129" s="3"/>
      <c r="J129" s="3"/>
      <c r="K129" s="3"/>
    </row>
    <row r="130" spans="1:11" s="32" customFormat="1" ht="12.75">
      <c r="A130"/>
      <c r="B130" s="5"/>
      <c r="C130"/>
      <c r="D130"/>
      <c r="E130"/>
      <c r="F130"/>
      <c r="G130" s="6"/>
      <c r="H130" s="6"/>
      <c r="I130"/>
      <c r="J130"/>
      <c r="K130"/>
    </row>
    <row r="131" spans="1:11" s="32" customFormat="1" ht="22.5">
      <c r="A131" s="26"/>
      <c r="B131" s="35"/>
      <c r="C131" s="36"/>
      <c r="D131" s="28"/>
      <c r="E131" s="28" t="s">
        <v>10</v>
      </c>
      <c r="F131" s="37" t="s">
        <v>10</v>
      </c>
      <c r="G131" s="37" t="s">
        <v>11</v>
      </c>
      <c r="H131" s="38" t="s">
        <v>12</v>
      </c>
      <c r="I131" s="143" t="s">
        <v>60</v>
      </c>
      <c r="J131" s="143" t="s">
        <v>61</v>
      </c>
      <c r="K131" s="145" t="s">
        <v>62</v>
      </c>
    </row>
    <row r="132" spans="1:11" s="32" customFormat="1" ht="22.5">
      <c r="A132" s="26"/>
      <c r="B132" s="41"/>
      <c r="C132" s="42"/>
      <c r="D132" s="40"/>
      <c r="E132" s="40" t="s">
        <v>15</v>
      </c>
      <c r="F132" s="43" t="s">
        <v>16</v>
      </c>
      <c r="G132" s="43" t="s">
        <v>17</v>
      </c>
      <c r="H132" s="51" t="s">
        <v>18</v>
      </c>
      <c r="I132" s="144"/>
      <c r="J132" s="143"/>
      <c r="K132" s="146"/>
    </row>
    <row r="133" spans="1:11" s="32" customFormat="1" ht="12.75">
      <c r="A133" s="26" t="s">
        <v>19</v>
      </c>
      <c r="B133" s="41" t="s">
        <v>20</v>
      </c>
      <c r="C133" s="44" t="s">
        <v>12</v>
      </c>
      <c r="D133" s="40" t="s">
        <v>23</v>
      </c>
      <c r="E133" s="40" t="s">
        <v>29</v>
      </c>
      <c r="F133" s="43" t="s">
        <v>30</v>
      </c>
      <c r="G133" s="43"/>
      <c r="H133" s="38" t="s">
        <v>31</v>
      </c>
      <c r="I133" s="144"/>
      <c r="J133" s="143"/>
      <c r="K133" s="146"/>
    </row>
    <row r="134" spans="1:11" s="32" customFormat="1" ht="12.75">
      <c r="A134" s="26" t="s">
        <v>32</v>
      </c>
      <c r="B134" s="46" t="s">
        <v>33</v>
      </c>
      <c r="C134" s="26" t="s">
        <v>35</v>
      </c>
      <c r="D134" s="45" t="s">
        <v>37</v>
      </c>
      <c r="E134" s="45"/>
      <c r="F134" s="47"/>
      <c r="G134" s="47"/>
      <c r="H134" s="48"/>
      <c r="I134" s="144"/>
      <c r="J134" s="143"/>
      <c r="K134" s="147"/>
    </row>
    <row r="135" spans="1:11" s="32" customFormat="1" ht="12.75">
      <c r="A135" s="24"/>
      <c r="B135" s="141" t="s">
        <v>161</v>
      </c>
      <c r="C135" s="148"/>
      <c r="D135" s="148"/>
      <c r="E135" s="148"/>
      <c r="F135" s="148"/>
      <c r="G135" s="148"/>
      <c r="H135" s="148"/>
      <c r="I135" s="148"/>
      <c r="J135" s="148"/>
      <c r="K135" s="149"/>
    </row>
    <row r="136" spans="1:11" s="32" customFormat="1" ht="12.75">
      <c r="A136" s="21">
        <v>1</v>
      </c>
      <c r="B136" s="25" t="s">
        <v>154</v>
      </c>
      <c r="C136" s="65">
        <v>418.6</v>
      </c>
      <c r="D136" s="65" t="s">
        <v>42</v>
      </c>
      <c r="E136" s="65">
        <v>1</v>
      </c>
      <c r="F136" s="65">
        <v>38.8</v>
      </c>
      <c r="G136" s="21">
        <v>0</v>
      </c>
      <c r="H136" s="65">
        <v>2000</v>
      </c>
      <c r="I136" s="133">
        <f aca="true" t="shared" si="12" ref="I136:I141">0.65*C136*12</f>
        <v>3265.0800000000004</v>
      </c>
      <c r="J136" s="52">
        <v>0</v>
      </c>
      <c r="K136" s="52">
        <f aca="true" t="shared" si="13" ref="K136:K141">I136+J136</f>
        <v>3265.0800000000004</v>
      </c>
    </row>
    <row r="137" spans="1:11" s="32" customFormat="1" ht="12.75">
      <c r="A137" s="21">
        <v>2</v>
      </c>
      <c r="B137" s="25" t="s">
        <v>155</v>
      </c>
      <c r="C137" s="65">
        <v>269.4</v>
      </c>
      <c r="D137" s="65" t="s">
        <v>42</v>
      </c>
      <c r="E137" s="65">
        <v>0</v>
      </c>
      <c r="F137" s="65">
        <v>0</v>
      </c>
      <c r="G137" s="21">
        <v>0</v>
      </c>
      <c r="H137" s="65">
        <v>1600</v>
      </c>
      <c r="I137" s="133">
        <f t="shared" si="12"/>
        <v>2101.3199999999997</v>
      </c>
      <c r="J137" s="52">
        <v>0</v>
      </c>
      <c r="K137" s="52">
        <f t="shared" si="13"/>
        <v>2101.3199999999997</v>
      </c>
    </row>
    <row r="138" spans="1:11" s="32" customFormat="1" ht="12.75">
      <c r="A138" s="21">
        <v>3</v>
      </c>
      <c r="B138" s="25" t="s">
        <v>156</v>
      </c>
      <c r="C138" s="65">
        <v>422.5</v>
      </c>
      <c r="D138" s="65" t="s">
        <v>42</v>
      </c>
      <c r="E138" s="65">
        <v>2</v>
      </c>
      <c r="F138" s="65">
        <v>40.1</v>
      </c>
      <c r="G138" s="21">
        <v>0</v>
      </c>
      <c r="H138" s="65">
        <v>2000</v>
      </c>
      <c r="I138" s="133">
        <f t="shared" si="12"/>
        <v>3295.5</v>
      </c>
      <c r="J138" s="52">
        <v>0</v>
      </c>
      <c r="K138" s="52">
        <f t="shared" si="13"/>
        <v>3295.5</v>
      </c>
    </row>
    <row r="139" spans="1:11" s="32" customFormat="1" ht="12.75">
      <c r="A139" s="21">
        <v>4</v>
      </c>
      <c r="B139" s="25" t="s">
        <v>157</v>
      </c>
      <c r="C139" s="65">
        <v>408.9</v>
      </c>
      <c r="D139" s="65" t="s">
        <v>42</v>
      </c>
      <c r="E139" s="65">
        <v>2</v>
      </c>
      <c r="F139" s="65">
        <v>39</v>
      </c>
      <c r="G139" s="21">
        <v>0</v>
      </c>
      <c r="H139" s="65">
        <v>2000</v>
      </c>
      <c r="I139" s="133">
        <f t="shared" si="12"/>
        <v>3189.4199999999996</v>
      </c>
      <c r="J139" s="52">
        <v>0</v>
      </c>
      <c r="K139" s="52">
        <f t="shared" si="13"/>
        <v>3189.4199999999996</v>
      </c>
    </row>
    <row r="140" spans="1:19" s="32" customFormat="1" ht="12.75">
      <c r="A140" s="21">
        <v>5</v>
      </c>
      <c r="B140" s="25" t="s">
        <v>158</v>
      </c>
      <c r="C140" s="65">
        <v>977.1</v>
      </c>
      <c r="D140" s="65" t="s">
        <v>42</v>
      </c>
      <c r="E140" s="65">
        <v>3</v>
      </c>
      <c r="F140" s="65">
        <v>101.9</v>
      </c>
      <c r="G140" s="21">
        <v>0</v>
      </c>
      <c r="H140" s="65">
        <v>2500</v>
      </c>
      <c r="I140" s="133">
        <f t="shared" si="12"/>
        <v>7621.38</v>
      </c>
      <c r="J140" s="52">
        <v>0</v>
      </c>
      <c r="K140" s="52">
        <f t="shared" si="13"/>
        <v>7621.38</v>
      </c>
      <c r="M140" s="110"/>
      <c r="N140" s="110"/>
      <c r="O140" s="110"/>
      <c r="P140" s="110"/>
      <c r="Q140" s="110"/>
      <c r="R140" s="110"/>
      <c r="S140" s="110"/>
    </row>
    <row r="141" spans="1:19" s="32" customFormat="1" ht="12.75">
      <c r="A141" s="21">
        <v>6</v>
      </c>
      <c r="B141" s="25" t="s">
        <v>159</v>
      </c>
      <c r="C141" s="65">
        <v>132</v>
      </c>
      <c r="D141" s="65" t="s">
        <v>42</v>
      </c>
      <c r="E141" s="65">
        <v>0</v>
      </c>
      <c r="F141" s="65">
        <v>0</v>
      </c>
      <c r="G141" s="21">
        <v>0</v>
      </c>
      <c r="H141" s="65">
        <v>1200</v>
      </c>
      <c r="I141" s="133">
        <f t="shared" si="12"/>
        <v>1029.6</v>
      </c>
      <c r="J141" s="52">
        <v>0</v>
      </c>
      <c r="K141" s="52">
        <f t="shared" si="13"/>
        <v>1029.6</v>
      </c>
      <c r="M141" s="110"/>
      <c r="N141" s="110"/>
      <c r="O141" s="110"/>
      <c r="P141" s="110"/>
      <c r="Q141" s="110"/>
      <c r="R141" s="110"/>
      <c r="S141" s="110"/>
    </row>
    <row r="142" spans="1:19" s="32" customFormat="1" ht="12.75">
      <c r="A142" s="21"/>
      <c r="B142" s="72" t="s">
        <v>44</v>
      </c>
      <c r="C142" s="24">
        <f>SUM(C136:C141)</f>
        <v>2628.5</v>
      </c>
      <c r="D142" s="24"/>
      <c r="E142" s="24">
        <f aca="true" t="shared" si="14" ref="E142:K142">SUM(E136:E141)</f>
        <v>8</v>
      </c>
      <c r="F142" s="24">
        <f t="shared" si="14"/>
        <v>219.8</v>
      </c>
      <c r="G142" s="24">
        <f t="shared" si="14"/>
        <v>0</v>
      </c>
      <c r="H142" s="24">
        <f t="shared" si="14"/>
        <v>11300</v>
      </c>
      <c r="I142" s="24">
        <f t="shared" si="14"/>
        <v>20502.3</v>
      </c>
      <c r="J142" s="24">
        <f t="shared" si="14"/>
        <v>0</v>
      </c>
      <c r="K142" s="24">
        <f t="shared" si="14"/>
        <v>20502.3</v>
      </c>
      <c r="M142" s="110"/>
      <c r="N142" s="110"/>
      <c r="O142" s="110"/>
      <c r="P142" s="110"/>
      <c r="Q142" s="110"/>
      <c r="R142" s="110"/>
      <c r="S142" s="110"/>
    </row>
    <row r="143" spans="13:19" s="32" customFormat="1" ht="12.75">
      <c r="M143" s="110"/>
      <c r="N143" s="110"/>
      <c r="O143" s="110"/>
      <c r="P143" s="110"/>
      <c r="Q143" s="110"/>
      <c r="R143" s="110"/>
      <c r="S143" s="110"/>
    </row>
    <row r="144" s="32" customFormat="1" ht="12.75"/>
    <row r="145" spans="1:11" s="32" customFormat="1" ht="15.75">
      <c r="A145" s="3"/>
      <c r="B145" s="2"/>
      <c r="C145" s="2"/>
      <c r="D145" s="2"/>
      <c r="E145" s="2" t="s">
        <v>201</v>
      </c>
      <c r="F145" s="2"/>
      <c r="G145" s="4"/>
      <c r="H145" s="3"/>
      <c r="I145" s="3"/>
      <c r="J145" s="3"/>
      <c r="K145" s="3"/>
    </row>
    <row r="146" spans="1:11" s="32" customFormat="1" ht="12.75">
      <c r="A146"/>
      <c r="B146" s="5"/>
      <c r="C146"/>
      <c r="D146"/>
      <c r="E146"/>
      <c r="F146"/>
      <c r="G146" s="6"/>
      <c r="H146" s="6"/>
      <c r="I146"/>
      <c r="J146"/>
      <c r="K146"/>
    </row>
    <row r="147" spans="1:11" s="32" customFormat="1" ht="22.5" customHeight="1">
      <c r="A147" s="26"/>
      <c r="B147" s="35"/>
      <c r="C147" s="36"/>
      <c r="D147" s="28"/>
      <c r="E147" s="28" t="s">
        <v>10</v>
      </c>
      <c r="F147" s="37" t="s">
        <v>10</v>
      </c>
      <c r="G147" s="37" t="s">
        <v>11</v>
      </c>
      <c r="H147" s="38" t="s">
        <v>12</v>
      </c>
      <c r="I147" s="143" t="s">
        <v>65</v>
      </c>
      <c r="J147" s="143" t="s">
        <v>66</v>
      </c>
      <c r="K147" s="145" t="s">
        <v>62</v>
      </c>
    </row>
    <row r="148" spans="1:11" s="32" customFormat="1" ht="22.5">
      <c r="A148" s="26"/>
      <c r="B148" s="41"/>
      <c r="C148" s="42"/>
      <c r="D148" s="40"/>
      <c r="E148" s="40" t="s">
        <v>15</v>
      </c>
      <c r="F148" s="43" t="s">
        <v>16</v>
      </c>
      <c r="G148" s="43" t="s">
        <v>17</v>
      </c>
      <c r="H148" s="51" t="s">
        <v>18</v>
      </c>
      <c r="I148" s="144"/>
      <c r="J148" s="143"/>
      <c r="K148" s="146"/>
    </row>
    <row r="149" spans="1:11" s="32" customFormat="1" ht="12.75">
      <c r="A149" s="26" t="s">
        <v>19</v>
      </c>
      <c r="B149" s="41" t="s">
        <v>20</v>
      </c>
      <c r="C149" s="44" t="s">
        <v>12</v>
      </c>
      <c r="D149" s="40" t="s">
        <v>23</v>
      </c>
      <c r="E149" s="40" t="s">
        <v>29</v>
      </c>
      <c r="F149" s="43" t="s">
        <v>30</v>
      </c>
      <c r="G149" s="43"/>
      <c r="H149" s="38" t="s">
        <v>31</v>
      </c>
      <c r="I149" s="144"/>
      <c r="J149" s="143"/>
      <c r="K149" s="146"/>
    </row>
    <row r="150" spans="1:11" s="32" customFormat="1" ht="12.75">
      <c r="A150" s="26" t="s">
        <v>32</v>
      </c>
      <c r="B150" s="46" t="s">
        <v>33</v>
      </c>
      <c r="C150" s="26" t="s">
        <v>35</v>
      </c>
      <c r="D150" s="45" t="s">
        <v>37</v>
      </c>
      <c r="E150" s="45"/>
      <c r="F150" s="47"/>
      <c r="G150" s="47"/>
      <c r="H150" s="48"/>
      <c r="I150" s="144"/>
      <c r="J150" s="143"/>
      <c r="K150" s="147"/>
    </row>
    <row r="151" spans="1:11" s="32" customFormat="1" ht="12.75">
      <c r="A151" s="24"/>
      <c r="B151" s="141" t="s">
        <v>48</v>
      </c>
      <c r="C151" s="148"/>
      <c r="D151" s="148"/>
      <c r="E151" s="148"/>
      <c r="F151" s="148"/>
      <c r="G151" s="148"/>
      <c r="H151" s="148"/>
      <c r="I151" s="148"/>
      <c r="J151" s="148"/>
      <c r="K151" s="149"/>
    </row>
    <row r="152" spans="1:11" s="32" customFormat="1" ht="12.75">
      <c r="A152" s="21">
        <v>1</v>
      </c>
      <c r="B152" s="25" t="s">
        <v>196</v>
      </c>
      <c r="C152" s="21">
        <v>86.6</v>
      </c>
      <c r="D152" s="21" t="s">
        <v>46</v>
      </c>
      <c r="E152" s="21">
        <v>0</v>
      </c>
      <c r="F152" s="27">
        <v>0</v>
      </c>
      <c r="G152" s="21">
        <v>0</v>
      </c>
      <c r="H152" s="21"/>
      <c r="I152" s="133">
        <f>0.65*C152*12</f>
        <v>675.48</v>
      </c>
      <c r="J152" s="52">
        <v>0</v>
      </c>
      <c r="K152" s="52">
        <f>I152+J152</f>
        <v>675.48</v>
      </c>
    </row>
    <row r="153" spans="1:11" s="32" customFormat="1" ht="12.75">
      <c r="A153" s="21"/>
      <c r="B153" s="72" t="s">
        <v>44</v>
      </c>
      <c r="C153" s="24">
        <f>SUM(C152:C152)</f>
        <v>86.6</v>
      </c>
      <c r="D153" s="24"/>
      <c r="E153" s="24">
        <f aca="true" t="shared" si="15" ref="E153:K153">SUM(E152:E152)</f>
        <v>0</v>
      </c>
      <c r="F153" s="24">
        <f t="shared" si="15"/>
        <v>0</v>
      </c>
      <c r="G153" s="24">
        <f t="shared" si="15"/>
        <v>0</v>
      </c>
      <c r="H153" s="23">
        <f t="shared" si="15"/>
        <v>0</v>
      </c>
      <c r="I153" s="55">
        <f t="shared" si="15"/>
        <v>675.48</v>
      </c>
      <c r="J153" s="55">
        <f t="shared" si="15"/>
        <v>0</v>
      </c>
      <c r="K153" s="56">
        <f t="shared" si="15"/>
        <v>675.48</v>
      </c>
    </row>
    <row r="154" spans="2:11" s="32" customFormat="1" ht="12.75">
      <c r="B154" s="87"/>
      <c r="C154" s="49"/>
      <c r="D154" s="49"/>
      <c r="E154" s="49"/>
      <c r="F154" s="49"/>
      <c r="G154" s="49"/>
      <c r="H154" s="49"/>
      <c r="I154" s="88"/>
      <c r="J154" s="88"/>
      <c r="K154" s="88"/>
    </row>
    <row r="156" spans="1:11" ht="15.75">
      <c r="A156" s="3"/>
      <c r="B156" s="2"/>
      <c r="C156" s="2"/>
      <c r="D156" s="2"/>
      <c r="E156" s="2" t="s">
        <v>202</v>
      </c>
      <c r="F156" s="2"/>
      <c r="G156" s="4"/>
      <c r="H156" s="3"/>
      <c r="I156" s="3"/>
      <c r="J156" s="3"/>
      <c r="K156" s="3"/>
    </row>
    <row r="157" spans="2:8" ht="12.75">
      <c r="B157" s="5"/>
      <c r="G157" s="6"/>
      <c r="H157" s="6"/>
    </row>
    <row r="158" spans="1:11" ht="22.5">
      <c r="A158" s="26"/>
      <c r="B158" s="35"/>
      <c r="C158" s="36"/>
      <c r="D158" s="28"/>
      <c r="E158" s="28" t="s">
        <v>10</v>
      </c>
      <c r="F158" s="37" t="s">
        <v>10</v>
      </c>
      <c r="G158" s="37" t="s">
        <v>11</v>
      </c>
      <c r="H158" s="38" t="s">
        <v>12</v>
      </c>
      <c r="I158" s="143" t="s">
        <v>65</v>
      </c>
      <c r="J158" s="143" t="s">
        <v>66</v>
      </c>
      <c r="K158" s="145" t="s">
        <v>62</v>
      </c>
    </row>
    <row r="159" spans="1:11" ht="22.5" customHeight="1">
      <c r="A159" s="26"/>
      <c r="B159" s="41"/>
      <c r="C159" s="42"/>
      <c r="D159" s="40"/>
      <c r="E159" s="40" t="s">
        <v>15</v>
      </c>
      <c r="F159" s="43" t="s">
        <v>16</v>
      </c>
      <c r="G159" s="43" t="s">
        <v>17</v>
      </c>
      <c r="H159" s="51" t="s">
        <v>18</v>
      </c>
      <c r="I159" s="144"/>
      <c r="J159" s="143"/>
      <c r="K159" s="146"/>
    </row>
    <row r="160" spans="1:11" ht="12.75">
      <c r="A160" s="26" t="s">
        <v>19</v>
      </c>
      <c r="B160" s="41" t="s">
        <v>20</v>
      </c>
      <c r="C160" s="44" t="s">
        <v>12</v>
      </c>
      <c r="D160" s="40" t="s">
        <v>23</v>
      </c>
      <c r="E160" s="40" t="s">
        <v>29</v>
      </c>
      <c r="F160" s="43" t="s">
        <v>30</v>
      </c>
      <c r="G160" s="43"/>
      <c r="H160" s="38" t="s">
        <v>31</v>
      </c>
      <c r="I160" s="144"/>
      <c r="J160" s="143"/>
      <c r="K160" s="146"/>
    </row>
    <row r="161" spans="1:11" ht="12.75">
      <c r="A161" s="26" t="s">
        <v>32</v>
      </c>
      <c r="B161" s="46" t="s">
        <v>33</v>
      </c>
      <c r="C161" s="26" t="s">
        <v>35</v>
      </c>
      <c r="D161" s="45" t="s">
        <v>37</v>
      </c>
      <c r="E161" s="45"/>
      <c r="F161" s="47"/>
      <c r="G161" s="47"/>
      <c r="H161" s="48"/>
      <c r="I161" s="144"/>
      <c r="J161" s="143"/>
      <c r="K161" s="147"/>
    </row>
    <row r="162" spans="1:11" ht="12.75">
      <c r="A162" s="24"/>
      <c r="B162" s="141" t="s">
        <v>48</v>
      </c>
      <c r="C162" s="148"/>
      <c r="D162" s="148"/>
      <c r="E162" s="148"/>
      <c r="F162" s="148"/>
      <c r="G162" s="148"/>
      <c r="H162" s="148"/>
      <c r="I162" s="148"/>
      <c r="J162" s="148"/>
      <c r="K162" s="149"/>
    </row>
    <row r="163" spans="1:11" ht="12.75">
      <c r="A163" s="21">
        <v>1</v>
      </c>
      <c r="B163" s="25" t="s">
        <v>198</v>
      </c>
      <c r="C163" s="21">
        <v>101</v>
      </c>
      <c r="D163" s="21" t="s">
        <v>46</v>
      </c>
      <c r="E163" s="21">
        <v>0</v>
      </c>
      <c r="F163" s="27">
        <v>0</v>
      </c>
      <c r="G163" s="21">
        <v>0</v>
      </c>
      <c r="H163" s="137"/>
      <c r="I163" s="133">
        <f>0.65*C163*12</f>
        <v>787.8000000000001</v>
      </c>
      <c r="J163" s="52">
        <v>0</v>
      </c>
      <c r="K163" s="52">
        <f>I163+J163</f>
        <v>787.8000000000001</v>
      </c>
    </row>
    <row r="164" spans="1:11" ht="12.75">
      <c r="A164" s="21">
        <v>2</v>
      </c>
      <c r="B164" s="25" t="s">
        <v>199</v>
      </c>
      <c r="C164" s="21">
        <v>96.2</v>
      </c>
      <c r="D164" s="21" t="s">
        <v>46</v>
      </c>
      <c r="E164" s="21">
        <v>0</v>
      </c>
      <c r="F164" s="27">
        <v>0</v>
      </c>
      <c r="G164" s="21">
        <v>0</v>
      </c>
      <c r="H164" s="137"/>
      <c r="I164" s="133">
        <f>0.65*C164*12</f>
        <v>750.36</v>
      </c>
      <c r="J164" s="52">
        <v>0</v>
      </c>
      <c r="K164" s="52">
        <f>I164+J164</f>
        <v>750.36</v>
      </c>
    </row>
    <row r="165" spans="1:11" ht="12.75">
      <c r="A165" s="21">
        <v>3</v>
      </c>
      <c r="B165" s="25" t="s">
        <v>200</v>
      </c>
      <c r="C165" s="21">
        <v>169.9</v>
      </c>
      <c r="D165" s="21" t="s">
        <v>46</v>
      </c>
      <c r="E165" s="21">
        <v>0</v>
      </c>
      <c r="F165" s="27">
        <v>0</v>
      </c>
      <c r="G165" s="21">
        <v>0</v>
      </c>
      <c r="H165" s="21"/>
      <c r="I165" s="133">
        <f>0.65*C165*12</f>
        <v>1325.22</v>
      </c>
      <c r="J165" s="52">
        <v>0</v>
      </c>
      <c r="K165" s="52">
        <f>I165+J165</f>
        <v>1325.22</v>
      </c>
    </row>
    <row r="166" spans="1:11" ht="12.75">
      <c r="A166" s="32"/>
      <c r="B166" s="29" t="s">
        <v>44</v>
      </c>
      <c r="C166" s="24">
        <f>SUM(C163:C165)</f>
        <v>367.1</v>
      </c>
      <c r="D166" s="24"/>
      <c r="E166" s="24">
        <f>SUM(E165:E165)</f>
        <v>0</v>
      </c>
      <c r="F166" s="24">
        <f>SUM(F165:F165)</f>
        <v>0</v>
      </c>
      <c r="G166" s="24">
        <f>SUM(G165:G165)</f>
        <v>0</v>
      </c>
      <c r="H166" s="23">
        <f>SUM(H165:H165)</f>
        <v>0</v>
      </c>
      <c r="I166" s="55">
        <f>SUM(I163:I165)</f>
        <v>2863.38</v>
      </c>
      <c r="J166" s="55">
        <f>SUM(J163:J165)</f>
        <v>0</v>
      </c>
      <c r="K166" s="55">
        <f>SUM(K163:K165)</f>
        <v>2863.38</v>
      </c>
    </row>
    <row r="167" spans="1:11" ht="12.75">
      <c r="A167" s="32"/>
      <c r="B167" s="87"/>
      <c r="C167" s="49"/>
      <c r="D167" s="49"/>
      <c r="E167" s="49"/>
      <c r="F167" s="49"/>
      <c r="G167" s="49"/>
      <c r="H167" s="49"/>
      <c r="I167" s="88"/>
      <c r="J167" s="88"/>
      <c r="K167" s="88"/>
    </row>
    <row r="170" spans="1:11" ht="15.75">
      <c r="A170" s="63"/>
      <c r="B170" s="62"/>
      <c r="C170" s="62"/>
      <c r="D170" s="62"/>
      <c r="E170" s="62"/>
      <c r="F170" s="62"/>
      <c r="G170" s="78"/>
      <c r="H170" s="63"/>
      <c r="I170" s="63"/>
      <c r="J170" s="63"/>
      <c r="K170" s="63"/>
    </row>
    <row r="171" spans="1:11" ht="12.75">
      <c r="A171" s="32"/>
      <c r="B171" s="64"/>
      <c r="C171" s="32"/>
      <c r="D171" s="32"/>
      <c r="E171" s="32"/>
      <c r="F171" s="32"/>
      <c r="G171" s="32"/>
      <c r="H171" s="32"/>
      <c r="I171" s="32"/>
      <c r="J171" s="32"/>
      <c r="K171" s="32"/>
    </row>
    <row r="172" spans="1:11" ht="12.75">
      <c r="A172" s="50"/>
      <c r="B172" s="82"/>
      <c r="C172" s="50"/>
      <c r="D172" s="50"/>
      <c r="E172" s="50"/>
      <c r="F172" s="79"/>
      <c r="G172" s="79"/>
      <c r="H172" s="80"/>
      <c r="I172" s="157"/>
      <c r="J172" s="157"/>
      <c r="K172" s="157"/>
    </row>
    <row r="173" spans="1:11" ht="12.75">
      <c r="A173" s="50"/>
      <c r="B173" s="82"/>
      <c r="C173" s="50"/>
      <c r="D173" s="50"/>
      <c r="E173" s="50"/>
      <c r="F173" s="79"/>
      <c r="G173" s="79"/>
      <c r="H173" s="83"/>
      <c r="I173" s="158"/>
      <c r="J173" s="157"/>
      <c r="K173" s="157"/>
    </row>
    <row r="174" spans="1:11" ht="12.75">
      <c r="A174" s="50"/>
      <c r="B174" s="82"/>
      <c r="C174" s="79"/>
      <c r="D174" s="50"/>
      <c r="E174" s="50"/>
      <c r="F174" s="79"/>
      <c r="G174" s="79"/>
      <c r="H174" s="80"/>
      <c r="I174" s="158"/>
      <c r="J174" s="157"/>
      <c r="K174" s="157"/>
    </row>
    <row r="175" spans="1:19" ht="12.75">
      <c r="A175" s="50"/>
      <c r="B175" s="82"/>
      <c r="C175" s="50"/>
      <c r="D175" s="50"/>
      <c r="E175" s="50"/>
      <c r="F175" s="79"/>
      <c r="G175" s="79"/>
      <c r="H175" s="50"/>
      <c r="I175" s="158"/>
      <c r="J175" s="157"/>
      <c r="K175" s="157"/>
      <c r="M175" s="104"/>
      <c r="N175" s="104"/>
      <c r="O175" s="104"/>
      <c r="P175" s="104"/>
      <c r="Q175" s="104"/>
      <c r="R175" s="104"/>
      <c r="S175" s="104"/>
    </row>
    <row r="176" spans="1:19" ht="12.75">
      <c r="A176" s="49"/>
      <c r="B176" s="155"/>
      <c r="C176" s="156"/>
      <c r="D176" s="156"/>
      <c r="E176" s="156"/>
      <c r="F176" s="156"/>
      <c r="G176" s="156"/>
      <c r="H176" s="156"/>
      <c r="I176" s="156"/>
      <c r="J176" s="156"/>
      <c r="K176" s="156"/>
      <c r="M176" s="104"/>
      <c r="N176" s="104"/>
      <c r="O176" s="104"/>
      <c r="P176" s="104"/>
      <c r="Q176" s="104"/>
      <c r="R176" s="104"/>
      <c r="S176" s="104"/>
    </row>
    <row r="177" spans="1:19" ht="12.75">
      <c r="A177" s="32"/>
      <c r="B177" s="132"/>
      <c r="C177" s="110"/>
      <c r="D177" s="110"/>
      <c r="E177" s="110"/>
      <c r="F177" s="110"/>
      <c r="G177" s="110"/>
      <c r="H177" s="110"/>
      <c r="I177" s="74"/>
      <c r="J177" s="74"/>
      <c r="K177" s="74"/>
      <c r="M177" s="104"/>
      <c r="N177" s="104"/>
      <c r="O177" s="104"/>
      <c r="P177" s="104"/>
      <c r="Q177" s="104"/>
      <c r="R177" s="104"/>
      <c r="S177" s="104"/>
    </row>
    <row r="178" spans="1:19" ht="12.75">
      <c r="A178" s="32"/>
      <c r="B178" s="132"/>
      <c r="C178" s="110"/>
      <c r="D178" s="110"/>
      <c r="E178" s="110"/>
      <c r="F178" s="110"/>
      <c r="G178" s="110"/>
      <c r="H178" s="110"/>
      <c r="I178" s="74"/>
      <c r="J178" s="74"/>
      <c r="K178" s="74"/>
      <c r="M178" s="104"/>
      <c r="N178" s="104"/>
      <c r="O178" s="104"/>
      <c r="P178" s="104"/>
      <c r="Q178" s="104"/>
      <c r="R178" s="104"/>
      <c r="S178" s="104"/>
    </row>
    <row r="179" spans="1:19" ht="12.75">
      <c r="A179" s="32"/>
      <c r="B179" s="87"/>
      <c r="C179" s="49"/>
      <c r="D179" s="49"/>
      <c r="E179" s="49"/>
      <c r="F179" s="49"/>
      <c r="G179" s="49"/>
      <c r="H179" s="49"/>
      <c r="I179" s="88"/>
      <c r="J179" s="88"/>
      <c r="K179" s="88"/>
      <c r="M179" s="104"/>
      <c r="N179" s="104"/>
      <c r="O179" s="104"/>
      <c r="P179" s="104"/>
      <c r="Q179" s="104"/>
      <c r="R179" s="104"/>
      <c r="S179" s="104"/>
    </row>
    <row r="180" spans="13:19" ht="12.75">
      <c r="M180" s="104"/>
      <c r="N180" s="104"/>
      <c r="O180" s="104"/>
      <c r="P180" s="104"/>
      <c r="Q180" s="104"/>
      <c r="R180" s="104"/>
      <c r="S180" s="104"/>
    </row>
  </sheetData>
  <sheetProtection/>
  <mergeCells count="46">
    <mergeCell ref="B71:K71"/>
    <mergeCell ref="I67:I70"/>
    <mergeCell ref="J67:J70"/>
    <mergeCell ref="I28:I31"/>
    <mergeCell ref="J28:J31"/>
    <mergeCell ref="K28:K31"/>
    <mergeCell ref="B55:K55"/>
    <mergeCell ref="Q6:Q9"/>
    <mergeCell ref="R6:R9"/>
    <mergeCell ref="S6:S9"/>
    <mergeCell ref="P17:Q18"/>
    <mergeCell ref="K67:K70"/>
    <mergeCell ref="M17:N18"/>
    <mergeCell ref="I14:I17"/>
    <mergeCell ref="J14:J17"/>
    <mergeCell ref="K14:K17"/>
    <mergeCell ref="B18:K18"/>
    <mergeCell ref="B32:K32"/>
    <mergeCell ref="I51:I54"/>
    <mergeCell ref="J51:J54"/>
    <mergeCell ref="K51:K54"/>
    <mergeCell ref="B102:K102"/>
    <mergeCell ref="I106:I109"/>
    <mergeCell ref="J106:J109"/>
    <mergeCell ref="K106:K109"/>
    <mergeCell ref="B110:K110"/>
    <mergeCell ref="I120:I123"/>
    <mergeCell ref="J120:J123"/>
    <mergeCell ref="K120:K123"/>
    <mergeCell ref="B124:K124"/>
    <mergeCell ref="I131:I134"/>
    <mergeCell ref="J131:J134"/>
    <mergeCell ref="K131:K134"/>
    <mergeCell ref="B135:K135"/>
    <mergeCell ref="I147:I150"/>
    <mergeCell ref="J147:J150"/>
    <mergeCell ref="K147:K150"/>
    <mergeCell ref="B176:K176"/>
    <mergeCell ref="B151:K151"/>
    <mergeCell ref="I158:I161"/>
    <mergeCell ref="J158:J161"/>
    <mergeCell ref="K158:K161"/>
    <mergeCell ref="B162:K162"/>
    <mergeCell ref="I172:I175"/>
    <mergeCell ref="J172:J175"/>
    <mergeCell ref="K172:K175"/>
  </mergeCells>
  <printOptions/>
  <pageMargins left="0.75" right="0.75" top="0.5" bottom="0.7" header="0.5" footer="0.5"/>
  <pageSetup fitToHeight="9" fitToWidth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X112"/>
  <sheetViews>
    <sheetView tabSelected="1" zoomScalePageLayoutView="0" workbookViewId="0" topLeftCell="A1">
      <selection activeCell="B24" sqref="B24"/>
    </sheetView>
  </sheetViews>
  <sheetFormatPr defaultColWidth="9.00390625" defaultRowHeight="12.75"/>
  <cols>
    <col min="1" max="1" width="48.75390625" style="104" customWidth="1"/>
    <col min="2" max="2" width="15.375" style="104" customWidth="1"/>
    <col min="3" max="3" width="16.125" style="104" customWidth="1"/>
    <col min="4" max="4" width="3.875" style="0" customWidth="1"/>
    <col min="5" max="5" width="3.00390625" style="0" customWidth="1"/>
    <col min="6" max="6" width="2.00390625" style="0" customWidth="1"/>
    <col min="7" max="7" width="1.875" style="0" customWidth="1"/>
    <col min="8" max="8" width="2.125" style="0" customWidth="1"/>
    <col min="9" max="9" width="12.25390625" style="0" customWidth="1"/>
    <col min="10" max="10" width="6.00390625" style="0" customWidth="1"/>
    <col min="11" max="12" width="5.375" style="0" customWidth="1"/>
    <col min="15" max="16" width="7.625" style="0" customWidth="1"/>
    <col min="17" max="17" width="7.125" style="0" customWidth="1"/>
    <col min="18" max="18" width="5.25390625" style="0" customWidth="1"/>
    <col min="20" max="20" width="10.25390625" style="0" customWidth="1"/>
  </cols>
  <sheetData>
    <row r="1" spans="1:11" ht="12.75">
      <c r="A1" s="113"/>
      <c r="B1" s="113" t="s">
        <v>103</v>
      </c>
      <c r="C1" s="76"/>
      <c r="D1" s="57"/>
      <c r="E1" s="57"/>
      <c r="F1" s="57"/>
      <c r="G1" s="57"/>
      <c r="H1" s="57"/>
      <c r="I1" s="57"/>
      <c r="J1" s="57"/>
      <c r="K1" s="57"/>
    </row>
    <row r="2" spans="1:11" ht="12.75">
      <c r="A2" s="113"/>
      <c r="B2" s="113" t="s">
        <v>67</v>
      </c>
      <c r="C2" s="76"/>
      <c r="D2" s="57"/>
      <c r="E2" s="57"/>
      <c r="F2" s="57"/>
      <c r="G2" s="57"/>
      <c r="H2" s="57"/>
      <c r="I2" s="57"/>
      <c r="J2" s="57"/>
      <c r="K2" s="57"/>
    </row>
    <row r="3" spans="1:11" ht="12.75">
      <c r="A3" s="113"/>
      <c r="B3" s="113" t="s">
        <v>68</v>
      </c>
      <c r="C3" s="76"/>
      <c r="D3" s="57"/>
      <c r="E3" s="57"/>
      <c r="F3" s="57"/>
      <c r="G3" s="57"/>
      <c r="H3" s="57"/>
      <c r="I3" s="57"/>
      <c r="J3" s="57"/>
      <c r="K3" s="57"/>
    </row>
    <row r="4" spans="1:11" ht="12.75">
      <c r="A4" s="113"/>
      <c r="B4" s="113" t="s">
        <v>69</v>
      </c>
      <c r="C4" s="76"/>
      <c r="D4" s="57"/>
      <c r="E4" s="57"/>
      <c r="F4" s="57"/>
      <c r="G4" s="57"/>
      <c r="H4" s="57"/>
      <c r="I4" s="57"/>
      <c r="J4" s="57"/>
      <c r="K4" s="57"/>
    </row>
    <row r="5" spans="1:11" ht="12.75">
      <c r="A5" s="76"/>
      <c r="B5" s="76"/>
      <c r="C5" s="76"/>
      <c r="D5" s="57"/>
      <c r="E5" s="57"/>
      <c r="F5" s="57"/>
      <c r="G5" s="57"/>
      <c r="H5" s="57"/>
      <c r="I5" s="57"/>
      <c r="J5" s="57"/>
      <c r="K5" s="57"/>
    </row>
    <row r="6" spans="1:11" ht="12.75">
      <c r="A6" s="131" t="s">
        <v>56</v>
      </c>
      <c r="B6" s="76"/>
      <c r="C6" s="76"/>
      <c r="D6" s="57"/>
      <c r="E6" s="57"/>
      <c r="F6" s="57"/>
      <c r="G6" s="57"/>
      <c r="H6" s="57"/>
      <c r="I6" s="57"/>
      <c r="J6" s="57"/>
      <c r="K6" s="57"/>
    </row>
    <row r="7" spans="1:11" ht="12.75">
      <c r="A7" s="75" t="s">
        <v>57</v>
      </c>
      <c r="B7" s="76"/>
      <c r="C7" s="76"/>
      <c r="D7" s="57"/>
      <c r="E7" s="57"/>
      <c r="F7" s="57"/>
      <c r="G7" s="57"/>
      <c r="H7" s="57"/>
      <c r="I7" s="57"/>
      <c r="J7" s="57"/>
      <c r="K7" s="57"/>
    </row>
    <row r="8" spans="1:11" ht="12.75">
      <c r="A8" s="75" t="s">
        <v>70</v>
      </c>
      <c r="B8" s="76"/>
      <c r="C8" s="76"/>
      <c r="D8" s="57"/>
      <c r="E8" s="57"/>
      <c r="F8" s="57"/>
      <c r="G8" s="57"/>
      <c r="H8" s="57"/>
      <c r="I8" s="57"/>
      <c r="J8" s="57"/>
      <c r="K8" s="57"/>
    </row>
    <row r="9" spans="1:11" ht="12.75">
      <c r="A9" s="75" t="s">
        <v>71</v>
      </c>
      <c r="B9" s="76"/>
      <c r="C9" s="114"/>
      <c r="D9" s="69"/>
      <c r="E9" s="57"/>
      <c r="F9" s="57"/>
      <c r="G9" s="57"/>
      <c r="H9" s="57"/>
      <c r="I9" s="57"/>
      <c r="J9" s="57"/>
      <c r="K9" s="57"/>
    </row>
    <row r="10" spans="1:11" ht="12.75">
      <c r="A10" s="76"/>
      <c r="B10" s="76"/>
      <c r="C10" s="76"/>
      <c r="D10" s="57"/>
      <c r="E10" s="57"/>
      <c r="F10" s="57"/>
      <c r="G10" s="57"/>
      <c r="H10" s="57"/>
      <c r="I10" s="57"/>
      <c r="J10" s="57"/>
      <c r="K10" s="57"/>
    </row>
    <row r="11" spans="1:11" ht="12.75">
      <c r="A11" s="76"/>
      <c r="B11" s="76"/>
      <c r="C11" s="76"/>
      <c r="D11" s="57"/>
      <c r="E11" s="57"/>
      <c r="F11" s="57"/>
      <c r="G11" s="57"/>
      <c r="H11" s="57"/>
      <c r="I11" s="57"/>
      <c r="J11" s="57"/>
      <c r="K11" s="57"/>
    </row>
    <row r="12" spans="1:11" ht="51">
      <c r="A12" s="108" t="s">
        <v>72</v>
      </c>
      <c r="B12" s="107" t="s">
        <v>73</v>
      </c>
      <c r="C12" s="107" t="s">
        <v>110</v>
      </c>
      <c r="D12" s="57"/>
      <c r="E12" s="57"/>
      <c r="F12" s="57"/>
      <c r="G12" s="57"/>
      <c r="H12" s="57"/>
      <c r="I12" s="57"/>
      <c r="J12" s="57"/>
      <c r="K12" s="57"/>
    </row>
    <row r="13" spans="1:24" ht="12.75">
      <c r="A13" s="115"/>
      <c r="B13" s="115"/>
      <c r="C13" s="115"/>
      <c r="D13" s="70"/>
      <c r="E13" s="76"/>
      <c r="F13" s="76"/>
      <c r="G13" s="76"/>
      <c r="H13" s="77"/>
      <c r="I13" s="76"/>
      <c r="J13" s="76"/>
      <c r="K13" s="76"/>
      <c r="L13" s="77"/>
      <c r="M13" s="104"/>
      <c r="N13" s="104"/>
      <c r="O13" s="76"/>
      <c r="P13" s="76"/>
      <c r="Q13" s="76"/>
      <c r="R13" s="77"/>
      <c r="S13" s="104"/>
      <c r="T13" s="104"/>
      <c r="U13" s="104"/>
      <c r="V13" s="104"/>
      <c r="W13" s="104"/>
      <c r="X13" s="104"/>
    </row>
    <row r="14" spans="1:24" ht="38.25">
      <c r="A14" s="116" t="s">
        <v>101</v>
      </c>
      <c r="B14" s="117" t="s">
        <v>86</v>
      </c>
      <c r="C14" s="117"/>
      <c r="D14" s="71"/>
      <c r="E14" s="75"/>
      <c r="F14" s="76"/>
      <c r="G14" s="77"/>
      <c r="H14" s="77"/>
      <c r="I14" s="76"/>
      <c r="J14" s="76"/>
      <c r="K14" s="77"/>
      <c r="L14" s="77"/>
      <c r="M14" s="104"/>
      <c r="N14" s="104"/>
      <c r="O14" s="76"/>
      <c r="P14" s="76"/>
      <c r="Q14" s="77"/>
      <c r="R14" s="77"/>
      <c r="S14" s="104"/>
      <c r="T14" s="104"/>
      <c r="U14" s="104"/>
      <c r="V14" s="104"/>
      <c r="W14" s="104"/>
      <c r="X14" s="104"/>
    </row>
    <row r="15" spans="1:24" ht="25.5">
      <c r="A15" s="118" t="s">
        <v>87</v>
      </c>
      <c r="B15" s="108"/>
      <c r="C15" s="108">
        <v>2.3</v>
      </c>
      <c r="D15" s="70"/>
      <c r="E15" s="76"/>
      <c r="F15" s="104"/>
      <c r="G15" s="104"/>
      <c r="H15" s="104"/>
      <c r="I15" s="104"/>
      <c r="J15" s="105"/>
      <c r="K15" s="105"/>
      <c r="L15" s="105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</row>
    <row r="16" spans="1:24" ht="25.5">
      <c r="A16" s="118" t="s">
        <v>94</v>
      </c>
      <c r="B16" s="108"/>
      <c r="C16" s="108">
        <v>2.3</v>
      </c>
      <c r="D16" s="70"/>
      <c r="E16" s="76"/>
      <c r="F16" s="104"/>
      <c r="G16" s="104"/>
      <c r="H16" s="104"/>
      <c r="I16" s="104"/>
      <c r="J16" s="105"/>
      <c r="K16" s="105"/>
      <c r="L16" s="105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</row>
    <row r="17" spans="1:24" ht="12.75">
      <c r="A17" s="67" t="s">
        <v>88</v>
      </c>
      <c r="B17" s="108"/>
      <c r="C17" s="108">
        <v>3.15</v>
      </c>
      <c r="D17" s="70"/>
      <c r="E17" s="76"/>
      <c r="F17" s="77"/>
      <c r="G17" s="77"/>
      <c r="H17" s="77"/>
      <c r="I17" s="76"/>
      <c r="J17" s="106"/>
      <c r="K17" s="106"/>
      <c r="L17" s="106"/>
      <c r="M17" s="104"/>
      <c r="N17" s="104"/>
      <c r="O17" s="77"/>
      <c r="P17" s="77"/>
      <c r="Q17" s="77"/>
      <c r="R17" s="104"/>
      <c r="S17" s="104"/>
      <c r="T17" s="77"/>
      <c r="U17" s="104"/>
      <c r="V17" s="104"/>
      <c r="W17" s="104"/>
      <c r="X17" s="104"/>
    </row>
    <row r="18" spans="1:24" ht="12.75">
      <c r="A18" s="67" t="s">
        <v>89</v>
      </c>
      <c r="B18" s="108"/>
      <c r="C18" s="108">
        <v>3.15</v>
      </c>
      <c r="D18" s="70"/>
      <c r="E18" s="76"/>
      <c r="F18" s="77"/>
      <c r="G18" s="76"/>
      <c r="H18" s="77"/>
      <c r="I18" s="76"/>
      <c r="J18" s="106"/>
      <c r="K18" s="106"/>
      <c r="L18" s="106"/>
      <c r="M18" s="104"/>
      <c r="N18" s="104"/>
      <c r="O18" s="77"/>
      <c r="P18" s="77"/>
      <c r="Q18" s="76"/>
      <c r="R18" s="104"/>
      <c r="S18" s="104"/>
      <c r="T18" s="77"/>
      <c r="U18" s="104"/>
      <c r="V18" s="104"/>
      <c r="W18" s="104"/>
      <c r="X18" s="104"/>
    </row>
    <row r="19" spans="1:24" ht="25.5">
      <c r="A19" s="119" t="s">
        <v>113</v>
      </c>
      <c r="B19" s="120" t="s">
        <v>74</v>
      </c>
      <c r="C19" s="121"/>
      <c r="D19" s="70"/>
      <c r="E19" s="75"/>
      <c r="F19" s="75"/>
      <c r="G19" s="75"/>
      <c r="H19" s="75"/>
      <c r="I19" s="75"/>
      <c r="J19" s="75"/>
      <c r="K19" s="75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</row>
    <row r="20" spans="1:24" ht="25.5">
      <c r="A20" s="122" t="s">
        <v>87</v>
      </c>
      <c r="B20" s="117"/>
      <c r="C20" s="123">
        <v>0.3</v>
      </c>
      <c r="D20" s="70"/>
      <c r="E20" s="75"/>
      <c r="F20" s="76"/>
      <c r="G20" s="76"/>
      <c r="H20" s="77"/>
      <c r="I20" s="75"/>
      <c r="J20" s="75"/>
      <c r="K20" s="75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</row>
    <row r="21" spans="1:24" ht="25.5">
      <c r="A21" s="118" t="s">
        <v>94</v>
      </c>
      <c r="B21" s="117"/>
      <c r="C21" s="123">
        <v>0.3</v>
      </c>
      <c r="D21" s="70"/>
      <c r="E21" s="75"/>
      <c r="F21" s="76"/>
      <c r="G21" s="77"/>
      <c r="H21" s="77"/>
      <c r="I21" s="75"/>
      <c r="J21" s="75"/>
      <c r="K21" s="75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</row>
    <row r="22" spans="1:24" ht="12.75">
      <c r="A22" s="124" t="s">
        <v>88</v>
      </c>
      <c r="B22" s="117"/>
      <c r="C22" s="125" t="s">
        <v>93</v>
      </c>
      <c r="D22" s="70"/>
      <c r="E22" s="75"/>
      <c r="F22" s="77"/>
      <c r="G22" s="77"/>
      <c r="H22" s="77"/>
      <c r="I22" s="75"/>
      <c r="J22" s="75"/>
      <c r="K22" s="75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</row>
    <row r="23" spans="1:11" ht="12.75">
      <c r="A23" s="124" t="s">
        <v>89</v>
      </c>
      <c r="B23" s="117"/>
      <c r="C23" s="125" t="s">
        <v>93</v>
      </c>
      <c r="D23" s="70"/>
      <c r="E23" s="58"/>
      <c r="F23" s="68"/>
      <c r="G23" s="57"/>
      <c r="H23" s="68"/>
      <c r="I23" s="58"/>
      <c r="J23" s="58"/>
      <c r="K23" s="58"/>
    </row>
    <row r="24" spans="1:11" ht="39" customHeight="1">
      <c r="A24" s="116" t="s">
        <v>75</v>
      </c>
      <c r="B24" s="116" t="s">
        <v>76</v>
      </c>
      <c r="C24" s="126"/>
      <c r="D24" s="70"/>
      <c r="E24" s="58"/>
      <c r="F24" s="58"/>
      <c r="G24" s="58"/>
      <c r="H24" s="58"/>
      <c r="I24" s="58"/>
      <c r="J24" s="58"/>
      <c r="K24" s="58"/>
    </row>
    <row r="25" spans="1:11" ht="25.5">
      <c r="A25" s="118" t="s">
        <v>87</v>
      </c>
      <c r="B25" s="119"/>
      <c r="C25" s="121">
        <v>0.2</v>
      </c>
      <c r="D25" s="70"/>
      <c r="E25" s="58"/>
      <c r="F25" s="58"/>
      <c r="G25" s="58"/>
      <c r="H25" s="58"/>
      <c r="I25" s="58"/>
      <c r="J25" s="58"/>
      <c r="K25" s="58"/>
    </row>
    <row r="26" spans="1:11" ht="25.5">
      <c r="A26" s="118" t="s">
        <v>94</v>
      </c>
      <c r="B26" s="119"/>
      <c r="C26" s="121">
        <v>0.2</v>
      </c>
      <c r="D26" s="70"/>
      <c r="E26" s="58"/>
      <c r="F26" s="58"/>
      <c r="G26" s="58"/>
      <c r="H26" s="58"/>
      <c r="I26" s="58"/>
      <c r="J26" s="58"/>
      <c r="K26" s="58"/>
    </row>
    <row r="27" spans="1:11" ht="12.75">
      <c r="A27" s="67" t="s">
        <v>88</v>
      </c>
      <c r="B27" s="119"/>
      <c r="C27" s="121">
        <v>0.2</v>
      </c>
      <c r="D27" s="70"/>
      <c r="E27" s="58"/>
      <c r="F27" s="58"/>
      <c r="G27" s="58"/>
      <c r="H27" s="58"/>
      <c r="I27" s="58"/>
      <c r="J27" s="58"/>
      <c r="K27" s="58"/>
    </row>
    <row r="28" spans="1:11" ht="12.75">
      <c r="A28" s="67" t="s">
        <v>89</v>
      </c>
      <c r="B28" s="119"/>
      <c r="C28" s="121">
        <v>0.2</v>
      </c>
      <c r="D28" s="70"/>
      <c r="E28" s="58"/>
      <c r="F28" s="58"/>
      <c r="G28" s="58"/>
      <c r="H28" s="58"/>
      <c r="I28" s="58"/>
      <c r="J28" s="58"/>
      <c r="K28" s="58"/>
    </row>
    <row r="29" spans="1:11" ht="52.5" customHeight="1">
      <c r="A29" s="119" t="s">
        <v>77</v>
      </c>
      <c r="B29" s="120" t="s">
        <v>78</v>
      </c>
      <c r="C29" s="121"/>
      <c r="D29" s="70"/>
      <c r="E29" s="58"/>
      <c r="F29" s="58"/>
      <c r="G29" s="58"/>
      <c r="H29" s="58"/>
      <c r="I29" s="58"/>
      <c r="J29" s="58"/>
      <c r="K29" s="58"/>
    </row>
    <row r="30" spans="1:11" ht="25.5">
      <c r="A30" s="118" t="s">
        <v>87</v>
      </c>
      <c r="B30" s="117"/>
      <c r="C30" s="126">
        <v>0.1</v>
      </c>
      <c r="D30" s="70"/>
      <c r="E30" s="58"/>
      <c r="F30" s="58"/>
      <c r="G30" s="58"/>
      <c r="H30" s="58"/>
      <c r="I30" s="58"/>
      <c r="J30" s="58"/>
      <c r="K30" s="58"/>
    </row>
    <row r="31" spans="1:11" ht="25.5">
      <c r="A31" s="118" t="s">
        <v>94</v>
      </c>
      <c r="B31" s="117"/>
      <c r="C31" s="126">
        <v>0.1</v>
      </c>
      <c r="D31" s="70"/>
      <c r="E31" s="58"/>
      <c r="F31" s="58"/>
      <c r="G31" s="58"/>
      <c r="H31" s="58"/>
      <c r="I31" s="58"/>
      <c r="J31" s="58"/>
      <c r="K31" s="58"/>
    </row>
    <row r="32" spans="1:11" ht="12.75">
      <c r="A32" s="67" t="s">
        <v>88</v>
      </c>
      <c r="B32" s="117"/>
      <c r="C32" s="126">
        <v>0.1</v>
      </c>
      <c r="D32" s="70"/>
      <c r="E32" s="58"/>
      <c r="F32" s="58"/>
      <c r="G32" s="58"/>
      <c r="H32" s="58"/>
      <c r="I32" s="58"/>
      <c r="J32" s="58"/>
      <c r="K32" s="58"/>
    </row>
    <row r="33" spans="1:11" ht="12.75">
      <c r="A33" s="67" t="s">
        <v>89</v>
      </c>
      <c r="B33" s="117"/>
      <c r="C33" s="126">
        <v>0.1</v>
      </c>
      <c r="D33" s="70"/>
      <c r="E33" s="58"/>
      <c r="F33" s="58"/>
      <c r="G33" s="58"/>
      <c r="H33" s="58"/>
      <c r="I33" s="58"/>
      <c r="J33" s="58"/>
      <c r="K33" s="58"/>
    </row>
    <row r="34" spans="1:11" ht="12.75">
      <c r="A34" s="116" t="s">
        <v>111</v>
      </c>
      <c r="B34" s="117" t="s">
        <v>112</v>
      </c>
      <c r="C34" s="127"/>
      <c r="D34" s="70"/>
      <c r="E34" s="58"/>
      <c r="F34" s="58"/>
      <c r="G34" s="58"/>
      <c r="H34" s="58"/>
      <c r="I34" s="58"/>
      <c r="J34" s="58"/>
      <c r="K34" s="58"/>
    </row>
    <row r="35" spans="1:11" ht="25.5">
      <c r="A35" s="118" t="s">
        <v>87</v>
      </c>
      <c r="B35" s="117"/>
      <c r="C35" s="126">
        <v>0.9</v>
      </c>
      <c r="D35" s="70"/>
      <c r="E35" s="58"/>
      <c r="F35" s="58"/>
      <c r="G35" s="58"/>
      <c r="H35" s="58"/>
      <c r="I35" s="58"/>
      <c r="J35" s="58"/>
      <c r="K35" s="58"/>
    </row>
    <row r="36" spans="1:11" ht="25.5">
      <c r="A36" s="118" t="s">
        <v>94</v>
      </c>
      <c r="B36" s="117"/>
      <c r="C36" s="126">
        <v>0.9</v>
      </c>
      <c r="D36" s="70"/>
      <c r="E36" s="58"/>
      <c r="F36" s="58"/>
      <c r="G36" s="58"/>
      <c r="H36" s="58"/>
      <c r="I36" s="58"/>
      <c r="J36" s="58"/>
      <c r="K36" s="58"/>
    </row>
    <row r="37" spans="1:11" ht="12.75">
      <c r="A37" s="67" t="s">
        <v>88</v>
      </c>
      <c r="B37" s="117"/>
      <c r="C37" s="126">
        <v>0.9</v>
      </c>
      <c r="D37" s="70"/>
      <c r="E37" s="58"/>
      <c r="F37" s="58"/>
      <c r="G37" s="58"/>
      <c r="H37" s="58"/>
      <c r="I37" s="58"/>
      <c r="J37" s="58"/>
      <c r="K37" s="58"/>
    </row>
    <row r="38" spans="1:11" ht="12.75">
      <c r="A38" s="67" t="s">
        <v>89</v>
      </c>
      <c r="B38" s="117"/>
      <c r="C38" s="126">
        <v>0.9</v>
      </c>
      <c r="D38" s="70"/>
      <c r="E38" s="58"/>
      <c r="F38" s="58"/>
      <c r="G38" s="58"/>
      <c r="H38" s="58"/>
      <c r="I38" s="58"/>
      <c r="J38" s="58"/>
      <c r="K38" s="58"/>
    </row>
    <row r="39" spans="1:11" ht="14.25" customHeight="1">
      <c r="A39" s="116" t="s">
        <v>90</v>
      </c>
      <c r="B39" s="117" t="s">
        <v>99</v>
      </c>
      <c r="C39" s="127"/>
      <c r="D39" s="70"/>
      <c r="E39" s="58"/>
      <c r="F39" s="58"/>
      <c r="G39" s="58"/>
      <c r="H39" s="58"/>
      <c r="I39" s="58"/>
      <c r="J39" s="58"/>
      <c r="K39" s="58"/>
    </row>
    <row r="40" spans="1:11" ht="25.5">
      <c r="A40" s="118" t="s">
        <v>87</v>
      </c>
      <c r="B40" s="108"/>
      <c r="C40" s="126">
        <v>0.5</v>
      </c>
      <c r="D40" s="70"/>
      <c r="E40" s="57"/>
      <c r="F40" s="57"/>
      <c r="G40" s="57"/>
      <c r="H40" s="57"/>
      <c r="I40" s="57"/>
      <c r="J40" s="57"/>
      <c r="K40" s="57"/>
    </row>
    <row r="41" spans="1:11" ht="25.5">
      <c r="A41" s="118" t="s">
        <v>94</v>
      </c>
      <c r="B41" s="108"/>
      <c r="C41" s="126">
        <v>0.5</v>
      </c>
      <c r="D41" s="70"/>
      <c r="E41" s="57"/>
      <c r="F41" s="57"/>
      <c r="G41" s="57"/>
      <c r="H41" s="57"/>
      <c r="I41" s="57"/>
      <c r="J41" s="57"/>
      <c r="K41" s="57"/>
    </row>
    <row r="42" spans="1:11" ht="12.75">
      <c r="A42" s="67" t="s">
        <v>88</v>
      </c>
      <c r="B42" s="108"/>
      <c r="C42" s="128" t="s">
        <v>93</v>
      </c>
      <c r="D42" s="70"/>
      <c r="E42" s="57"/>
      <c r="F42" s="57"/>
      <c r="G42" s="57"/>
      <c r="H42" s="57"/>
      <c r="I42" s="57"/>
      <c r="J42" s="57"/>
      <c r="K42" s="57"/>
    </row>
    <row r="43" spans="1:11" ht="12.75">
      <c r="A43" s="67" t="s">
        <v>89</v>
      </c>
      <c r="B43" s="108"/>
      <c r="C43" s="128" t="s">
        <v>93</v>
      </c>
      <c r="D43" s="70"/>
      <c r="E43" s="57"/>
      <c r="F43" s="57"/>
      <c r="G43" s="57"/>
      <c r="H43" s="57"/>
      <c r="I43" s="57"/>
      <c r="J43" s="57"/>
      <c r="K43" s="57"/>
    </row>
    <row r="44" spans="1:11" ht="25.5">
      <c r="A44" s="119" t="s">
        <v>79</v>
      </c>
      <c r="B44" s="120" t="s">
        <v>80</v>
      </c>
      <c r="C44" s="129"/>
      <c r="D44" s="70"/>
      <c r="E44" s="58"/>
      <c r="F44" s="58"/>
      <c r="G44" s="58"/>
      <c r="H44" s="58"/>
      <c r="I44" s="58"/>
      <c r="J44" s="58"/>
      <c r="K44" s="58"/>
    </row>
    <row r="45" spans="1:11" ht="25.5">
      <c r="A45" s="118" t="s">
        <v>87</v>
      </c>
      <c r="B45" s="108"/>
      <c r="C45" s="126">
        <v>1.06</v>
      </c>
      <c r="D45" s="70"/>
      <c r="E45" s="57"/>
      <c r="F45" s="57"/>
      <c r="G45" s="57"/>
      <c r="H45" s="57"/>
      <c r="I45" s="57"/>
      <c r="J45" s="57"/>
      <c r="K45" s="57"/>
    </row>
    <row r="46" spans="1:11" ht="25.5">
      <c r="A46" s="118" t="s">
        <v>87</v>
      </c>
      <c r="B46" s="108"/>
      <c r="C46" s="126">
        <v>1.06</v>
      </c>
      <c r="D46" s="70"/>
      <c r="E46" s="57"/>
      <c r="F46" s="57"/>
      <c r="G46" s="57"/>
      <c r="H46" s="57"/>
      <c r="I46" s="57"/>
      <c r="J46" s="57"/>
      <c r="K46" s="57"/>
    </row>
    <row r="47" spans="1:11" ht="12.75">
      <c r="A47" s="67" t="s">
        <v>88</v>
      </c>
      <c r="B47" s="108"/>
      <c r="C47" s="126">
        <v>1.06</v>
      </c>
      <c r="D47" s="70"/>
      <c r="E47" s="57"/>
      <c r="F47" s="57"/>
      <c r="G47" s="57"/>
      <c r="H47" s="57"/>
      <c r="I47" s="57"/>
      <c r="J47" s="57"/>
      <c r="K47" s="57"/>
    </row>
    <row r="48" spans="1:11" ht="12.75">
      <c r="A48" s="67" t="s">
        <v>89</v>
      </c>
      <c r="B48" s="108"/>
      <c r="C48" s="126">
        <v>1.06</v>
      </c>
      <c r="D48" s="70"/>
      <c r="E48" s="57"/>
      <c r="F48" s="57"/>
      <c r="G48" s="57"/>
      <c r="H48" s="57"/>
      <c r="I48" s="57"/>
      <c r="J48" s="57"/>
      <c r="K48" s="57"/>
    </row>
    <row r="49" spans="1:11" ht="12.75">
      <c r="A49" s="116" t="s">
        <v>100</v>
      </c>
      <c r="B49" s="120" t="s">
        <v>80</v>
      </c>
      <c r="C49" s="127"/>
      <c r="D49" s="70"/>
      <c r="E49" s="58"/>
      <c r="F49" s="58"/>
      <c r="G49" s="57"/>
      <c r="H49" s="58"/>
      <c r="I49" s="57"/>
      <c r="J49" s="57"/>
      <c r="K49" s="58"/>
    </row>
    <row r="50" spans="1:11" ht="25.5">
      <c r="A50" s="118" t="s">
        <v>87</v>
      </c>
      <c r="B50" s="108"/>
      <c r="C50" s="126">
        <v>6.05</v>
      </c>
      <c r="D50" s="70"/>
      <c r="E50" s="57"/>
      <c r="F50" s="57"/>
      <c r="G50" s="57"/>
      <c r="H50" s="57"/>
      <c r="I50" s="57"/>
      <c r="J50" s="57"/>
      <c r="K50" s="57"/>
    </row>
    <row r="51" spans="1:11" ht="25.5">
      <c r="A51" s="118" t="s">
        <v>94</v>
      </c>
      <c r="B51" s="108"/>
      <c r="C51" s="128" t="s">
        <v>93</v>
      </c>
      <c r="D51" s="70"/>
      <c r="E51" s="57"/>
      <c r="F51" s="57"/>
      <c r="G51" s="57"/>
      <c r="H51" s="57"/>
      <c r="I51" s="57"/>
      <c r="J51" s="57"/>
      <c r="K51" s="57"/>
    </row>
    <row r="52" spans="1:11" ht="12.75">
      <c r="A52" s="67" t="s">
        <v>88</v>
      </c>
      <c r="B52" s="108"/>
      <c r="C52" s="128" t="s">
        <v>93</v>
      </c>
      <c r="D52" s="70"/>
      <c r="E52" s="57"/>
      <c r="F52" s="57"/>
      <c r="G52" s="57"/>
      <c r="H52" s="57"/>
      <c r="I52" s="57"/>
      <c r="J52" s="57"/>
      <c r="K52" s="57"/>
    </row>
    <row r="53" spans="1:11" ht="12.75">
      <c r="A53" s="67" t="s">
        <v>89</v>
      </c>
      <c r="B53" s="108"/>
      <c r="C53" s="128" t="s">
        <v>93</v>
      </c>
      <c r="D53" s="70"/>
      <c r="E53" s="57"/>
      <c r="F53" s="57"/>
      <c r="G53" s="57"/>
      <c r="H53" s="57"/>
      <c r="I53" s="57"/>
      <c r="J53" s="57"/>
      <c r="K53" s="57"/>
    </row>
    <row r="54" spans="1:11" ht="25.5">
      <c r="A54" s="116" t="s">
        <v>91</v>
      </c>
      <c r="B54" s="120" t="s">
        <v>80</v>
      </c>
      <c r="C54" s="127"/>
      <c r="D54" s="70"/>
      <c r="E54" s="58"/>
      <c r="F54" s="58"/>
      <c r="G54" s="57"/>
      <c r="H54" s="58"/>
      <c r="I54" s="57"/>
      <c r="J54" s="57"/>
      <c r="K54" s="58"/>
    </row>
    <row r="55" spans="1:11" ht="25.5">
      <c r="A55" s="118" t="s">
        <v>87</v>
      </c>
      <c r="B55" s="67"/>
      <c r="C55" s="126">
        <v>2</v>
      </c>
      <c r="D55" s="70"/>
      <c r="E55" s="57"/>
      <c r="F55" s="57"/>
      <c r="G55" s="57"/>
      <c r="H55" s="57"/>
      <c r="I55" s="57"/>
      <c r="J55" s="57"/>
      <c r="K55" s="57"/>
    </row>
    <row r="56" spans="1:11" ht="25.5">
      <c r="A56" s="118" t="s">
        <v>94</v>
      </c>
      <c r="B56" s="67"/>
      <c r="C56" s="126">
        <v>2</v>
      </c>
      <c r="D56" s="70"/>
      <c r="E56" s="57"/>
      <c r="F56" s="57"/>
      <c r="G56" s="57"/>
      <c r="H56" s="57"/>
      <c r="I56" s="57"/>
      <c r="J56" s="57"/>
      <c r="K56" s="57"/>
    </row>
    <row r="57" spans="1:11" ht="12.75">
      <c r="A57" s="67" t="s">
        <v>88</v>
      </c>
      <c r="B57" s="67"/>
      <c r="C57" s="126">
        <v>2</v>
      </c>
      <c r="D57" s="70"/>
      <c r="E57" s="57"/>
      <c r="F57" s="57"/>
      <c r="G57" s="57"/>
      <c r="H57" s="57"/>
      <c r="I57" s="57"/>
      <c r="J57" s="57"/>
      <c r="K57" s="57"/>
    </row>
    <row r="58" spans="1:11" ht="12.75">
      <c r="A58" s="67" t="s">
        <v>89</v>
      </c>
      <c r="B58" s="67"/>
      <c r="C58" s="128" t="s">
        <v>93</v>
      </c>
      <c r="D58" s="70"/>
      <c r="E58" s="57"/>
      <c r="F58" s="57"/>
      <c r="G58" s="57"/>
      <c r="H58" s="57"/>
      <c r="I58" s="57"/>
      <c r="J58" s="57"/>
      <c r="K58" s="57"/>
    </row>
    <row r="59" spans="1:11" ht="25.5">
      <c r="A59" s="116" t="s">
        <v>92</v>
      </c>
      <c r="B59" s="120" t="s">
        <v>80</v>
      </c>
      <c r="C59" s="127"/>
      <c r="D59" s="70"/>
      <c r="E59" s="58"/>
      <c r="F59" s="58"/>
      <c r="G59" s="57"/>
      <c r="H59" s="58"/>
      <c r="I59" s="57"/>
      <c r="J59" s="57"/>
      <c r="K59" s="58"/>
    </row>
    <row r="60" spans="1:11" ht="25.5">
      <c r="A60" s="118" t="s">
        <v>87</v>
      </c>
      <c r="B60" s="67"/>
      <c r="C60" s="126">
        <v>2.78</v>
      </c>
      <c r="D60" s="70"/>
      <c r="E60" s="57"/>
      <c r="F60" s="57"/>
      <c r="G60" s="57"/>
      <c r="H60" s="57"/>
      <c r="I60" s="57"/>
      <c r="J60" s="57"/>
      <c r="K60" s="57"/>
    </row>
    <row r="61" spans="1:11" ht="25.5">
      <c r="A61" s="118" t="s">
        <v>94</v>
      </c>
      <c r="B61" s="67"/>
      <c r="C61" s="126">
        <v>2.78</v>
      </c>
      <c r="D61" s="70"/>
      <c r="E61" s="57"/>
      <c r="F61" s="57"/>
      <c r="G61" s="57"/>
      <c r="H61" s="57"/>
      <c r="I61" s="57"/>
      <c r="J61" s="57"/>
      <c r="K61" s="57"/>
    </row>
    <row r="62" spans="1:11" ht="12.75">
      <c r="A62" s="67" t="s">
        <v>88</v>
      </c>
      <c r="B62" s="67"/>
      <c r="C62" s="126">
        <v>1.39</v>
      </c>
      <c r="D62" s="70"/>
      <c r="E62" s="57"/>
      <c r="F62" s="57"/>
      <c r="G62" s="57"/>
      <c r="H62" s="57"/>
      <c r="I62" s="57"/>
      <c r="J62" s="57"/>
      <c r="K62" s="57"/>
    </row>
    <row r="63" spans="1:11" ht="12.75">
      <c r="A63" s="67" t="s">
        <v>89</v>
      </c>
      <c r="B63" s="67"/>
      <c r="C63" s="128" t="s">
        <v>93</v>
      </c>
      <c r="D63" s="70"/>
      <c r="E63" s="57"/>
      <c r="F63" s="57"/>
      <c r="G63" s="57"/>
      <c r="H63" s="57"/>
      <c r="I63" s="57"/>
      <c r="J63" s="57"/>
      <c r="K63" s="57"/>
    </row>
    <row r="64" spans="1:11" ht="25.5">
      <c r="A64" s="119" t="s">
        <v>81</v>
      </c>
      <c r="B64" s="119" t="s">
        <v>82</v>
      </c>
      <c r="C64" s="119"/>
      <c r="D64" s="70"/>
      <c r="E64" s="58"/>
      <c r="F64" s="58"/>
      <c r="G64" s="58"/>
      <c r="H64" s="58"/>
      <c r="I64" s="58"/>
      <c r="J64" s="58"/>
      <c r="K64" s="58"/>
    </row>
    <row r="65" spans="1:11" ht="25.5">
      <c r="A65" s="118" t="s">
        <v>87</v>
      </c>
      <c r="B65" s="119"/>
      <c r="C65" s="130">
        <v>2.86</v>
      </c>
      <c r="D65" s="70"/>
      <c r="E65" s="57"/>
      <c r="F65" s="57"/>
      <c r="G65" s="57"/>
      <c r="H65" s="57"/>
      <c r="I65" s="57"/>
      <c r="J65" s="57"/>
      <c r="K65" s="57"/>
    </row>
    <row r="66" spans="1:11" ht="25.5">
      <c r="A66" s="118" t="s">
        <v>94</v>
      </c>
      <c r="B66" s="119"/>
      <c r="C66" s="130">
        <v>2.86</v>
      </c>
      <c r="D66" s="70"/>
      <c r="E66" s="57"/>
      <c r="F66" s="57"/>
      <c r="G66" s="57"/>
      <c r="H66" s="57"/>
      <c r="I66" s="57"/>
      <c r="J66" s="57"/>
      <c r="K66" s="57"/>
    </row>
    <row r="67" spans="1:11" ht="12.75">
      <c r="A67" s="67" t="s">
        <v>88</v>
      </c>
      <c r="B67" s="119"/>
      <c r="C67" s="130">
        <v>2.86</v>
      </c>
      <c r="D67" s="70"/>
      <c r="E67" s="57"/>
      <c r="F67" s="57"/>
      <c r="G67" s="57"/>
      <c r="H67" s="57"/>
      <c r="I67" s="57"/>
      <c r="J67" s="57"/>
      <c r="K67" s="57"/>
    </row>
    <row r="68" spans="1:11" ht="12.75">
      <c r="A68" s="67" t="s">
        <v>89</v>
      </c>
      <c r="B68" s="119"/>
      <c r="C68" s="130">
        <v>2.6</v>
      </c>
      <c r="D68" s="70"/>
      <c r="E68" s="57"/>
      <c r="F68" s="57"/>
      <c r="G68" s="57"/>
      <c r="H68" s="57"/>
      <c r="I68" s="57"/>
      <c r="J68" s="57"/>
      <c r="K68" s="57"/>
    </row>
    <row r="69" spans="1:11" ht="12.75">
      <c r="A69" s="76"/>
      <c r="B69" s="76"/>
      <c r="C69" s="76"/>
      <c r="D69" s="70"/>
      <c r="E69" s="57"/>
      <c r="F69" s="57"/>
      <c r="G69" s="57"/>
      <c r="H69" s="57"/>
      <c r="I69" s="57"/>
      <c r="J69" s="57"/>
      <c r="K69" s="57"/>
    </row>
    <row r="70" spans="1:11" ht="12.75">
      <c r="A70" s="76"/>
      <c r="B70" s="76"/>
      <c r="C70" s="76"/>
      <c r="D70" s="70"/>
      <c r="E70" s="57"/>
      <c r="F70" s="57"/>
      <c r="G70" s="57"/>
      <c r="H70" s="57"/>
      <c r="I70" s="57"/>
      <c r="J70" s="57"/>
      <c r="K70" s="57"/>
    </row>
    <row r="71" spans="1:11" ht="12.75">
      <c r="A71" s="76"/>
      <c r="B71" s="76"/>
      <c r="C71" s="76"/>
      <c r="D71" s="70"/>
      <c r="E71" s="57"/>
      <c r="F71" s="57"/>
      <c r="G71" s="57"/>
      <c r="H71" s="57"/>
      <c r="I71" s="57"/>
      <c r="J71" s="57"/>
      <c r="K71" s="57"/>
    </row>
    <row r="72" spans="1:11" ht="12.75">
      <c r="A72" s="76"/>
      <c r="B72" s="76"/>
      <c r="C72" s="76"/>
      <c r="D72" s="70"/>
      <c r="E72" s="57"/>
      <c r="F72" s="57"/>
      <c r="G72" s="57"/>
      <c r="H72" s="57"/>
      <c r="I72" s="57"/>
      <c r="J72" s="57"/>
      <c r="K72" s="57"/>
    </row>
    <row r="73" spans="1:11" ht="12.75">
      <c r="A73" s="76"/>
      <c r="B73" s="76"/>
      <c r="C73" s="76"/>
      <c r="D73" s="70"/>
      <c r="E73" s="57"/>
      <c r="F73" s="57"/>
      <c r="G73" s="57"/>
      <c r="H73" s="57"/>
      <c r="I73" s="57"/>
      <c r="J73" s="57"/>
      <c r="K73" s="57"/>
    </row>
    <row r="74" spans="1:11" ht="12.75">
      <c r="A74" s="76"/>
      <c r="B74" s="76"/>
      <c r="C74" s="76"/>
      <c r="D74" s="70"/>
      <c r="E74" s="57"/>
      <c r="F74" s="57"/>
      <c r="G74" s="57"/>
      <c r="H74" s="57"/>
      <c r="I74" s="57"/>
      <c r="J74" s="57"/>
      <c r="K74" s="57"/>
    </row>
    <row r="75" spans="1:11" ht="12.75">
      <c r="A75" s="76"/>
      <c r="B75" s="113" t="s">
        <v>104</v>
      </c>
      <c r="C75" s="76"/>
      <c r="D75" s="70"/>
      <c r="E75" s="57"/>
      <c r="F75" s="57"/>
      <c r="G75" s="57"/>
      <c r="H75" s="57"/>
      <c r="I75" s="57"/>
      <c r="J75" s="57"/>
      <c r="K75" s="57"/>
    </row>
    <row r="76" spans="1:11" ht="12.75">
      <c r="A76" s="76"/>
      <c r="B76" s="113" t="s">
        <v>67</v>
      </c>
      <c r="C76" s="76"/>
      <c r="D76" s="70"/>
      <c r="E76" s="57"/>
      <c r="F76" s="57"/>
      <c r="G76" s="57"/>
      <c r="H76" s="57"/>
      <c r="I76" s="57"/>
      <c r="J76" s="57"/>
      <c r="K76" s="57"/>
    </row>
    <row r="77" spans="1:11" ht="12.75">
      <c r="A77" s="76"/>
      <c r="B77" s="113" t="s">
        <v>68</v>
      </c>
      <c r="C77" s="76"/>
      <c r="D77" s="70"/>
      <c r="E77" s="57"/>
      <c r="F77" s="57"/>
      <c r="G77" s="57"/>
      <c r="H77" s="57"/>
      <c r="I77" s="57"/>
      <c r="J77" s="57"/>
      <c r="K77" s="57"/>
    </row>
    <row r="78" spans="1:11" ht="12.75">
      <c r="A78" s="76"/>
      <c r="B78" s="113" t="s">
        <v>69</v>
      </c>
      <c r="C78" s="76"/>
      <c r="D78" s="70"/>
      <c r="E78" s="57"/>
      <c r="F78" s="57"/>
      <c r="G78" s="57"/>
      <c r="H78" s="57"/>
      <c r="I78" s="57"/>
      <c r="J78" s="57"/>
      <c r="K78" s="57"/>
    </row>
    <row r="79" spans="1:11" ht="12.75">
      <c r="A79" s="76"/>
      <c r="B79" s="76"/>
      <c r="C79" s="76"/>
      <c r="D79" s="70"/>
      <c r="E79" s="57"/>
      <c r="F79" s="57"/>
      <c r="G79" s="57"/>
      <c r="H79" s="57"/>
      <c r="I79" s="57"/>
      <c r="J79" s="57"/>
      <c r="K79" s="57"/>
    </row>
    <row r="80" spans="1:11" ht="12.75">
      <c r="A80" s="131" t="s">
        <v>56</v>
      </c>
      <c r="B80" s="76"/>
      <c r="C80" s="76"/>
      <c r="D80" s="70"/>
      <c r="E80" s="57"/>
      <c r="F80" s="57"/>
      <c r="G80" s="57"/>
      <c r="H80" s="57"/>
      <c r="I80" s="57"/>
      <c r="J80" s="57"/>
      <c r="K80" s="57"/>
    </row>
    <row r="81" spans="1:11" ht="12.75">
      <c r="A81" s="75" t="s">
        <v>83</v>
      </c>
      <c r="B81" s="76"/>
      <c r="C81" s="76"/>
      <c r="D81" s="70"/>
      <c r="E81" s="57"/>
      <c r="F81" s="57"/>
      <c r="G81" s="57"/>
      <c r="H81" s="57"/>
      <c r="I81" s="57"/>
      <c r="J81" s="57"/>
      <c r="K81" s="57"/>
    </row>
    <row r="82" spans="1:11" ht="12.75">
      <c r="A82" s="75" t="s">
        <v>70</v>
      </c>
      <c r="B82" s="76"/>
      <c r="C82" s="76"/>
      <c r="D82" s="70"/>
      <c r="E82" s="57"/>
      <c r="F82" s="57"/>
      <c r="G82" s="57"/>
      <c r="H82" s="57"/>
      <c r="I82" s="57"/>
      <c r="J82" s="57"/>
      <c r="K82" s="57"/>
    </row>
    <row r="83" spans="1:11" ht="12.75">
      <c r="A83" s="75" t="s">
        <v>71</v>
      </c>
      <c r="B83" s="76"/>
      <c r="C83" s="76"/>
      <c r="D83" s="70"/>
      <c r="E83" s="57"/>
      <c r="F83" s="57"/>
      <c r="G83" s="57"/>
      <c r="H83" s="57"/>
      <c r="I83" s="57"/>
      <c r="J83" s="57"/>
      <c r="K83" s="57"/>
    </row>
    <row r="84" spans="1:11" ht="12.75">
      <c r="A84" s="76"/>
      <c r="B84" s="76"/>
      <c r="C84" s="76"/>
      <c r="D84" s="70"/>
      <c r="E84" s="57"/>
      <c r="F84" s="57"/>
      <c r="G84" s="57"/>
      <c r="H84" s="57"/>
      <c r="I84" s="57"/>
      <c r="J84" s="57"/>
      <c r="K84" s="57"/>
    </row>
    <row r="85" spans="1:18" ht="51">
      <c r="A85" s="108" t="s">
        <v>72</v>
      </c>
      <c r="B85" s="107" t="s">
        <v>73</v>
      </c>
      <c r="C85" s="107" t="s">
        <v>98</v>
      </c>
      <c r="D85" s="70"/>
      <c r="E85" s="57"/>
      <c r="F85" s="58"/>
      <c r="G85" s="58"/>
      <c r="H85" s="58"/>
      <c r="I85" s="58"/>
      <c r="J85" s="58"/>
      <c r="K85" s="58"/>
      <c r="O85" s="58"/>
      <c r="P85" s="58"/>
      <c r="Q85" s="57"/>
      <c r="R85" s="68"/>
    </row>
    <row r="86" spans="1:17" ht="51">
      <c r="A86" s="116" t="s">
        <v>84</v>
      </c>
      <c r="B86" s="116" t="s">
        <v>85</v>
      </c>
      <c r="C86" s="108"/>
      <c r="D86" s="70"/>
      <c r="E86" s="57"/>
      <c r="F86" s="76"/>
      <c r="G86" s="77"/>
      <c r="H86" s="77"/>
      <c r="I86" s="75"/>
      <c r="J86" s="76"/>
      <c r="K86" s="77"/>
      <c r="L86" s="77"/>
      <c r="O86" s="57"/>
      <c r="P86" s="57"/>
      <c r="Q86" s="68"/>
    </row>
    <row r="87" spans="1:5" ht="25.5">
      <c r="A87" s="118" t="s">
        <v>87</v>
      </c>
      <c r="B87" s="117"/>
      <c r="C87" s="126">
        <v>0.25</v>
      </c>
      <c r="D87" s="70"/>
      <c r="E87" s="58"/>
    </row>
    <row r="88" spans="1:5" ht="25.5">
      <c r="A88" s="118" t="s">
        <v>94</v>
      </c>
      <c r="B88" s="117"/>
      <c r="C88" s="126">
        <v>0.25</v>
      </c>
      <c r="D88" s="70"/>
      <c r="E88" s="75"/>
    </row>
    <row r="89" spans="1:17" ht="12.75">
      <c r="A89" s="67" t="s">
        <v>88</v>
      </c>
      <c r="B89" s="117"/>
      <c r="C89" s="126">
        <v>0.25</v>
      </c>
      <c r="D89" s="70"/>
      <c r="E89" s="75"/>
      <c r="F89" s="77"/>
      <c r="G89" s="77"/>
      <c r="H89" s="77"/>
      <c r="I89" s="75"/>
      <c r="J89" s="77"/>
      <c r="K89" s="77"/>
      <c r="L89" s="77"/>
      <c r="O89" s="68"/>
      <c r="P89" s="68"/>
      <c r="Q89" s="68"/>
    </row>
    <row r="90" spans="1:17" ht="12.75">
      <c r="A90" s="67" t="s">
        <v>89</v>
      </c>
      <c r="B90" s="117"/>
      <c r="C90" s="126">
        <v>0.25</v>
      </c>
      <c r="D90" s="70"/>
      <c r="E90" s="75"/>
      <c r="F90" s="77"/>
      <c r="G90" s="76"/>
      <c r="H90" s="77"/>
      <c r="I90" s="75"/>
      <c r="J90" s="77"/>
      <c r="K90" s="77"/>
      <c r="L90" s="77"/>
      <c r="O90" s="68"/>
      <c r="P90" s="68"/>
      <c r="Q90" s="68"/>
    </row>
    <row r="91" spans="1:11" ht="12.75">
      <c r="A91" s="116" t="s">
        <v>95</v>
      </c>
      <c r="B91" s="117"/>
      <c r="C91" s="127"/>
      <c r="D91" s="70"/>
      <c r="E91" s="58"/>
      <c r="F91" s="58"/>
      <c r="G91" s="58"/>
      <c r="H91" s="58"/>
      <c r="I91" s="58"/>
      <c r="J91" s="58"/>
      <c r="K91" s="58"/>
    </row>
    <row r="92" spans="1:11" ht="25.5">
      <c r="A92" s="118" t="s">
        <v>87</v>
      </c>
      <c r="B92" s="117"/>
      <c r="C92" s="126">
        <v>0.25</v>
      </c>
      <c r="D92" s="70"/>
      <c r="E92" s="58"/>
      <c r="F92" s="58"/>
      <c r="G92" s="58"/>
      <c r="H92" s="58"/>
      <c r="I92" s="58"/>
      <c r="J92" s="58"/>
      <c r="K92" s="58"/>
    </row>
    <row r="93" spans="1:11" ht="25.5">
      <c r="A93" s="118" t="s">
        <v>94</v>
      </c>
      <c r="B93" s="117"/>
      <c r="C93" s="126">
        <v>0.25</v>
      </c>
      <c r="D93" s="70"/>
      <c r="E93" s="58"/>
      <c r="F93" s="58"/>
      <c r="G93" s="58"/>
      <c r="H93" s="58"/>
      <c r="I93" s="58"/>
      <c r="J93" s="58"/>
      <c r="K93" s="58"/>
    </row>
    <row r="94" spans="1:11" ht="12.75">
      <c r="A94" s="67" t="s">
        <v>88</v>
      </c>
      <c r="B94" s="117"/>
      <c r="C94" s="125" t="s">
        <v>93</v>
      </c>
      <c r="D94" s="70"/>
      <c r="E94" s="58"/>
      <c r="F94" s="58"/>
      <c r="G94" s="58"/>
      <c r="H94" s="58"/>
      <c r="I94" s="58"/>
      <c r="J94" s="58"/>
      <c r="K94" s="58"/>
    </row>
    <row r="95" spans="1:11" ht="12.75">
      <c r="A95" s="67" t="s">
        <v>89</v>
      </c>
      <c r="B95" s="117"/>
      <c r="C95" s="125" t="s">
        <v>93</v>
      </c>
      <c r="D95" s="70"/>
      <c r="E95" s="58"/>
      <c r="F95" s="58"/>
      <c r="G95" s="58"/>
      <c r="H95" s="58"/>
      <c r="I95" s="58"/>
      <c r="J95" s="58"/>
      <c r="K95" s="58"/>
    </row>
    <row r="96" spans="1:11" ht="25.5">
      <c r="A96" s="116" t="s">
        <v>96</v>
      </c>
      <c r="B96" s="117"/>
      <c r="C96" s="127"/>
      <c r="D96" s="70"/>
      <c r="E96" s="58"/>
      <c r="F96" s="58"/>
      <c r="G96" s="58"/>
      <c r="H96" s="58"/>
      <c r="I96" s="58"/>
      <c r="J96" s="58"/>
      <c r="K96" s="58"/>
    </row>
    <row r="97" spans="1:11" ht="25.5">
      <c r="A97" s="118" t="s">
        <v>87</v>
      </c>
      <c r="B97" s="117"/>
      <c r="C97" s="126">
        <v>0.1</v>
      </c>
      <c r="D97" s="70"/>
      <c r="E97" s="58"/>
      <c r="F97" s="58"/>
      <c r="G97" s="58"/>
      <c r="H97" s="58"/>
      <c r="I97" s="58"/>
      <c r="J97" s="58"/>
      <c r="K97" s="58"/>
    </row>
    <row r="98" spans="1:11" ht="25.5">
      <c r="A98" s="118" t="s">
        <v>94</v>
      </c>
      <c r="B98" s="117"/>
      <c r="C98" s="126">
        <v>0.1</v>
      </c>
      <c r="D98" s="70"/>
      <c r="E98" s="58"/>
      <c r="F98" s="58"/>
      <c r="G98" s="58"/>
      <c r="H98" s="58"/>
      <c r="I98" s="58"/>
      <c r="J98" s="58"/>
      <c r="K98" s="58"/>
    </row>
    <row r="99" spans="1:11" ht="12.75">
      <c r="A99" s="67" t="s">
        <v>88</v>
      </c>
      <c r="B99" s="117"/>
      <c r="C99" s="125" t="s">
        <v>93</v>
      </c>
      <c r="D99" s="70"/>
      <c r="E99" s="58"/>
      <c r="F99" s="58"/>
      <c r="G99" s="58"/>
      <c r="H99" s="58"/>
      <c r="I99" s="58"/>
      <c r="J99" s="58"/>
      <c r="K99" s="58"/>
    </row>
    <row r="100" spans="1:11" ht="12.75">
      <c r="A100" s="67" t="s">
        <v>89</v>
      </c>
      <c r="B100" s="117"/>
      <c r="C100" s="125" t="s">
        <v>93</v>
      </c>
      <c r="D100" s="70"/>
      <c r="E100" s="58"/>
      <c r="F100" s="58"/>
      <c r="G100" s="58"/>
      <c r="H100" s="58"/>
      <c r="I100" s="58"/>
      <c r="J100" s="58"/>
      <c r="K100" s="58"/>
    </row>
    <row r="101" spans="1:11" ht="12.75">
      <c r="A101" s="116" t="s">
        <v>97</v>
      </c>
      <c r="B101" s="117"/>
      <c r="C101" s="127"/>
      <c r="D101" s="70"/>
      <c r="E101" s="58"/>
      <c r="F101" s="58"/>
      <c r="G101" s="58"/>
      <c r="H101" s="58"/>
      <c r="I101" s="58"/>
      <c r="J101" s="58"/>
      <c r="K101" s="58"/>
    </row>
    <row r="102" spans="1:11" ht="25.5">
      <c r="A102" s="118" t="s">
        <v>87</v>
      </c>
      <c r="B102" s="117"/>
      <c r="C102" s="126">
        <v>0.4</v>
      </c>
      <c r="D102" s="70"/>
      <c r="E102" s="58"/>
      <c r="F102" s="58"/>
      <c r="G102" s="58"/>
      <c r="H102" s="58"/>
      <c r="I102" s="58"/>
      <c r="J102" s="58"/>
      <c r="K102" s="58"/>
    </row>
    <row r="103" spans="1:11" ht="25.5">
      <c r="A103" s="118" t="s">
        <v>94</v>
      </c>
      <c r="B103" s="117"/>
      <c r="C103" s="126">
        <v>0.4</v>
      </c>
      <c r="D103" s="70"/>
      <c r="E103" s="58"/>
      <c r="F103" s="58"/>
      <c r="G103" s="58"/>
      <c r="H103" s="58"/>
      <c r="I103" s="58"/>
      <c r="J103" s="58"/>
      <c r="K103" s="58"/>
    </row>
    <row r="104" spans="1:11" ht="12.75">
      <c r="A104" s="67" t="s">
        <v>88</v>
      </c>
      <c r="B104" s="117"/>
      <c r="C104" s="126">
        <v>0.4</v>
      </c>
      <c r="D104" s="70"/>
      <c r="E104" s="58"/>
      <c r="F104" s="58"/>
      <c r="G104" s="58"/>
      <c r="H104" s="58"/>
      <c r="I104" s="58"/>
      <c r="J104" s="58"/>
      <c r="K104" s="58"/>
    </row>
    <row r="105" spans="1:11" ht="12.75">
      <c r="A105" s="67" t="s">
        <v>89</v>
      </c>
      <c r="B105" s="117"/>
      <c r="C105" s="126">
        <v>0.4</v>
      </c>
      <c r="D105" s="70"/>
      <c r="E105" s="58"/>
      <c r="F105" s="58"/>
      <c r="G105" s="58"/>
      <c r="H105" s="58"/>
      <c r="I105" s="58"/>
      <c r="J105" s="58"/>
      <c r="K105" s="58"/>
    </row>
    <row r="108" spans="1:3" ht="12.75">
      <c r="A108" s="110"/>
      <c r="B108" s="110"/>
      <c r="C108" s="110"/>
    </row>
    <row r="109" spans="1:3" ht="12.75">
      <c r="A109" s="111"/>
      <c r="B109" s="112"/>
      <c r="C109" s="110"/>
    </row>
    <row r="110" spans="1:3" ht="12.75">
      <c r="A110" s="111"/>
      <c r="B110" s="112"/>
      <c r="C110" s="110"/>
    </row>
    <row r="111" spans="1:3" ht="12.75">
      <c r="A111" s="109"/>
      <c r="B111" s="112"/>
      <c r="C111" s="110"/>
    </row>
    <row r="112" spans="1:3" ht="12.75">
      <c r="A112" s="109"/>
      <c r="B112" s="112"/>
      <c r="C112" s="1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2021-07-25T11:12:59Z</cp:lastPrinted>
  <dcterms:created xsi:type="dcterms:W3CDTF">2008-01-10T08:09:29Z</dcterms:created>
  <dcterms:modified xsi:type="dcterms:W3CDTF">2024-03-01T08:36:31Z</dcterms:modified>
  <cp:category/>
  <cp:version/>
  <cp:contentType/>
  <cp:contentStatus/>
</cp:coreProperties>
</file>