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приложение1" sheetId="1" r:id="rId1"/>
    <sheet name="приложение2" sheetId="2" r:id="rId2"/>
  </sheets>
  <calcPr calcId="145621"/>
</workbook>
</file>

<file path=xl/calcChain.xml><?xml version="1.0" encoding="utf-8"?>
<calcChain xmlns="http://schemas.openxmlformats.org/spreadsheetml/2006/main">
  <c r="H28" i="2" l="1"/>
  <c r="H12" i="2"/>
  <c r="G12" i="2" l="1"/>
  <c r="F12" i="2"/>
  <c r="F11" i="2" l="1"/>
  <c r="C12" i="2"/>
  <c r="D12" i="2"/>
  <c r="E12" i="2"/>
  <c r="E11" i="2" s="1"/>
  <c r="F24" i="1" l="1"/>
  <c r="D26" i="1"/>
  <c r="E26" i="1"/>
  <c r="F26" i="1"/>
  <c r="G26" i="1"/>
  <c r="C25" i="1"/>
  <c r="G21" i="1"/>
  <c r="G24" i="1" s="1"/>
  <c r="F21" i="1"/>
  <c r="C26" i="1" l="1"/>
  <c r="H31" i="1" l="1"/>
  <c r="H26" i="1"/>
  <c r="H21" i="1"/>
  <c r="H24" i="1" l="1"/>
  <c r="H25" i="1" s="1"/>
  <c r="H11" i="2"/>
  <c r="H29" i="2" s="1"/>
  <c r="G11" i="2"/>
  <c r="E27" i="2"/>
  <c r="F27" i="2"/>
  <c r="C11" i="2"/>
  <c r="C29" i="2" s="1"/>
  <c r="D31" i="1"/>
  <c r="E31" i="1"/>
  <c r="F31" i="1"/>
  <c r="G31" i="1"/>
  <c r="C31" i="1"/>
  <c r="C24" i="1"/>
  <c r="D21" i="1"/>
  <c r="E21" i="1"/>
  <c r="F25" i="1"/>
  <c r="G25" i="1"/>
  <c r="E24" i="1" l="1"/>
  <c r="E25" i="1" s="1"/>
  <c r="D24" i="1"/>
  <c r="D25" i="1" s="1"/>
  <c r="D11" i="2"/>
  <c r="D27" i="2" s="1"/>
  <c r="H27" i="2"/>
  <c r="G27" i="2"/>
  <c r="G29" i="2"/>
  <c r="F29" i="2"/>
  <c r="E29" i="2"/>
  <c r="C27" i="2"/>
  <c r="D29" i="2" l="1"/>
</calcChain>
</file>

<file path=xl/sharedStrings.xml><?xml version="1.0" encoding="utf-8"?>
<sst xmlns="http://schemas.openxmlformats.org/spreadsheetml/2006/main" count="104" uniqueCount="88">
  <si>
    <t>№ п/п</t>
  </si>
  <si>
    <t>Показатель</t>
  </si>
  <si>
    <t>2020 год</t>
  </si>
  <si>
    <t>2021 год</t>
  </si>
  <si>
    <t>2022 год</t>
  </si>
  <si>
    <t>2023 год</t>
  </si>
  <si>
    <t>2024 год</t>
  </si>
  <si>
    <t>1.</t>
  </si>
  <si>
    <t>Доходы</t>
  </si>
  <si>
    <t>1.1.</t>
  </si>
  <si>
    <t>Налоговые доходы</t>
  </si>
  <si>
    <t>1.1.1.</t>
  </si>
  <si>
    <t>Налог на доходы физических лиц</t>
  </si>
  <si>
    <t>1.2.</t>
  </si>
  <si>
    <t>Неналоговые доходы</t>
  </si>
  <si>
    <t>1.3.</t>
  </si>
  <si>
    <t>Безвозмездные поступления</t>
  </si>
  <si>
    <t>1.3.1.</t>
  </si>
  <si>
    <t xml:space="preserve">в том числе из бюджета  Республики Карелия </t>
  </si>
  <si>
    <t>1.3.1.1.</t>
  </si>
  <si>
    <t xml:space="preserve"> из них: дотации</t>
  </si>
  <si>
    <t>1.3.1.2.</t>
  </si>
  <si>
    <t>Субсидии</t>
  </si>
  <si>
    <t>1.3.1.3.</t>
  </si>
  <si>
    <t>Субвенции</t>
  </si>
  <si>
    <t>1.3.1.4.</t>
  </si>
  <si>
    <t>иные межбюджетные трансферты</t>
  </si>
  <si>
    <t>2.</t>
  </si>
  <si>
    <t>Расходы</t>
  </si>
  <si>
    <t>2.1.</t>
  </si>
  <si>
    <t>расходы без учета расходов, осуществляемых за счет целевых поступлений от других бюджетов бюджетной системы Российской Федерации и от государственной корпорации - Фонда содействия реформированию жилищно-коммунального хозяйства</t>
  </si>
  <si>
    <t>2.2.</t>
  </si>
  <si>
    <t>расходы за счет целевых поступлений от других бюджетов бюджетной системы Российской Федерации и от государственной корпорации - Фонда содействия реформированию жилищно-коммунального хозяйства</t>
  </si>
  <si>
    <t>3.</t>
  </si>
  <si>
    <t>Дефицит (-) / профицит (+)</t>
  </si>
  <si>
    <t>4.</t>
  </si>
  <si>
    <t>Уровень дефицита (-) /профицита (+), %</t>
  </si>
  <si>
    <t>5.</t>
  </si>
  <si>
    <t xml:space="preserve">Источники финансирования дефицита/направление профицита </t>
  </si>
  <si>
    <t>5.1.</t>
  </si>
  <si>
    <t>в том числе: кредиты кредитных организаций</t>
  </si>
  <si>
    <t>5.2.</t>
  </si>
  <si>
    <t>бюджетные кредиты</t>
  </si>
  <si>
    <t>5.3.</t>
  </si>
  <si>
    <t>иные источники</t>
  </si>
  <si>
    <t>6.</t>
  </si>
  <si>
    <t>Муниципальный долг Олонецкого национального муниципального района на конец года</t>
  </si>
  <si>
    <t>7.</t>
  </si>
  <si>
    <t>Отношение муниципального долга Олонецкого национального муниципального района к объему доходов бюджета района без учета безвозмездных поступлений, %</t>
  </si>
  <si>
    <t>Приложение 1</t>
  </si>
  <si>
    <t>(тыс. рублей)</t>
  </si>
  <si>
    <t>Расходы бюджета Олонецкого национального муниципального района, всего</t>
  </si>
  <si>
    <t>Расходы на реализацию муниципальных программ Олонецкого национального муниципального района</t>
  </si>
  <si>
    <t>Удельный вес расходов на реализацию муниципальных программ Олонецкого национального муниципального района в общем объеме расходов бюджета района, %</t>
  </si>
  <si>
    <t>Расходы на непрограммные направления деятельности</t>
  </si>
  <si>
    <t>Удельный вес расходов на непрограммные направления деятельности в общем объеме расходов бюджета , %</t>
  </si>
  <si>
    <t>Приложение 2</t>
  </si>
  <si>
    <t>Муниципальная программа «Сохранение и развитие сферы культуры в Олонецком национальном муниципальном районе»</t>
  </si>
  <si>
    <t>Муниципальная программа «Развитие образования в Олонецком национальном муниципальном районе на 2019-2025 годы»</t>
  </si>
  <si>
    <t>(тыс. руб.)</t>
  </si>
  <si>
    <t>2025 год</t>
  </si>
  <si>
    <t>Основные показатели бюджета Олонецкого национального муниципального района на период до 2025 года</t>
  </si>
  <si>
    <t xml:space="preserve">Показатели финансового обеспечения муниципальных программ 
Олонецкого национального муниципального района  на период до 2025 года
</t>
  </si>
  <si>
    <t>к Бюджетному прогнозу Олонецкого национального  муниципального района  на долгосрочный период до 2025 года"</t>
  </si>
  <si>
    <t>2.3.</t>
  </si>
  <si>
    <t>2.4.</t>
  </si>
  <si>
    <t>Муниципальная программа "Комплексное развитие сельских территорий Олонецкого национального муниципального района на 2020-2025 годы"</t>
  </si>
  <si>
    <t>Муниципальная программа "Управление муниципальным имуществом, находящимся в муниципальной собственности Олонецкого национального муниципального района на 2020 -2024 годы"</t>
  </si>
  <si>
    <t>Муниципальная программа "Развитие туризма на территории Олонецкого национального муниципального района на 2020 -2024 годы"</t>
  </si>
  <si>
    <t>2.5.</t>
  </si>
  <si>
    <t>2.6.</t>
  </si>
  <si>
    <t>Муниципальная программа "Переселение граждан из аварийного жилищного фонда на территории Олонецкого национального муниципального района"</t>
  </si>
  <si>
    <t>Муниципальная программа "Развитие физической культуры и спорта на территории Олонецкого национального муниципального района"</t>
  </si>
  <si>
    <t>2.7.</t>
  </si>
  <si>
    <t>Муниципальная программа "Развитие градостроительной деятельности в Олонецком национальном муниципальном районе"</t>
  </si>
  <si>
    <t>2.8.</t>
  </si>
  <si>
    <t>2.9.</t>
  </si>
  <si>
    <t>Муниципальная программа "Управление муниципальными финансами Олонецкого национального муниципального района"</t>
  </si>
  <si>
    <t>Муниципальная программа "Профилактика терроризма, а также минимизация и (или) ликвидация последствий его проявлений в Олонецком национальном муниципальном районе"</t>
  </si>
  <si>
    <t>2.10.</t>
  </si>
  <si>
    <t>2.11.</t>
  </si>
  <si>
    <t>Муниципальная программа "Профилактика правонарушений и преступлений в Олонецком национальном муниципальном районе "</t>
  </si>
  <si>
    <t>Муниципальная программа "Обеспечение жильем молодых семей"</t>
  </si>
  <si>
    <t>2.12.</t>
  </si>
  <si>
    <t>Муниципальная программа "Укрепление общественного здоровья в Олонецком национальном муниципальном районе"</t>
  </si>
  <si>
    <t>2.13.</t>
  </si>
  <si>
    <t>2.14.</t>
  </si>
  <si>
    <t xml:space="preserve">Муниципальная программа "Развитие и поддержка малого и среднего предпринимательства, а также физических лиц, применяющих специальный налоговый режим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</si>
</sst>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/>
    <xf numFmtId="2" fontId="1" fillId="0" borderId="4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7" fontId="1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53" workbookViewId="0">
      <selection activeCell="B2" sqref="B2"/>
    </sheetView>
  </sheetViews>
  <sheetFormatPr defaultRowHeight="15" x14ac:dyDescent="0.25"/>
  <cols>
    <col min="2" max="2" width="59.85546875" customWidth="1"/>
    <col min="3" max="3" width="13.28515625" style="11" customWidth="1"/>
    <col min="4" max="4" width="12" customWidth="1"/>
    <col min="5" max="5" width="14.140625" customWidth="1"/>
    <col min="6" max="6" width="13.7109375" customWidth="1"/>
    <col min="7" max="7" width="13.42578125" customWidth="1"/>
    <col min="8" max="8" width="9.42578125" bestFit="1" customWidth="1"/>
  </cols>
  <sheetData>
    <row r="1" spans="1:8" x14ac:dyDescent="0.25">
      <c r="E1" s="18" t="s">
        <v>49</v>
      </c>
      <c r="F1" s="18"/>
      <c r="G1" s="18"/>
    </row>
    <row r="2" spans="1:8" ht="52.5" customHeight="1" x14ac:dyDescent="0.25">
      <c r="E2" s="17" t="s">
        <v>63</v>
      </c>
      <c r="F2" s="17"/>
      <c r="G2" s="17"/>
    </row>
    <row r="3" spans="1:8" ht="15.75" hidden="1" customHeight="1" x14ac:dyDescent="0.25">
      <c r="E3" s="19"/>
      <c r="F3" s="19"/>
      <c r="G3" s="19"/>
    </row>
    <row r="4" spans="1:8" ht="15.75" hidden="1" x14ac:dyDescent="0.25">
      <c r="F4" s="7"/>
    </row>
    <row r="5" spans="1:8" ht="15.75" x14ac:dyDescent="0.25">
      <c r="F5" s="7"/>
    </row>
    <row r="6" spans="1:8" x14ac:dyDescent="0.25">
      <c r="A6" s="20" t="s">
        <v>61</v>
      </c>
      <c r="B6" s="20"/>
      <c r="C6" s="20"/>
      <c r="D6" s="20"/>
      <c r="E6" s="20"/>
      <c r="F6" s="20"/>
      <c r="G6" s="20"/>
    </row>
    <row r="8" spans="1:8" ht="15.75" thickBot="1" x14ac:dyDescent="0.3">
      <c r="F8" s="21" t="s">
        <v>50</v>
      </c>
      <c r="G8" s="21"/>
      <c r="H8" s="21"/>
    </row>
    <row r="9" spans="1:8" ht="15.75" thickBot="1" x14ac:dyDescent="0.3">
      <c r="A9" s="1" t="s">
        <v>0</v>
      </c>
      <c r="B9" s="2" t="s">
        <v>1</v>
      </c>
      <c r="C9" s="1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60</v>
      </c>
    </row>
    <row r="10" spans="1:8" ht="15.75" thickBot="1" x14ac:dyDescent="0.3">
      <c r="A10" s="3">
        <v>1</v>
      </c>
      <c r="B10" s="4">
        <v>2</v>
      </c>
      <c r="C10" s="13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5.75" thickBot="1" x14ac:dyDescent="0.3">
      <c r="A11" s="6" t="s">
        <v>7</v>
      </c>
      <c r="B11" s="5" t="s">
        <v>8</v>
      </c>
      <c r="C11" s="13">
        <v>755800.5</v>
      </c>
      <c r="D11" s="4">
        <v>833853</v>
      </c>
      <c r="E11" s="4">
        <v>868248</v>
      </c>
      <c r="F11" s="4">
        <v>1359680.97</v>
      </c>
      <c r="G11" s="4">
        <v>815555</v>
      </c>
      <c r="H11" s="10">
        <v>627625</v>
      </c>
    </row>
    <row r="12" spans="1:8" ht="15.75" thickBot="1" x14ac:dyDescent="0.3">
      <c r="A12" s="6" t="s">
        <v>9</v>
      </c>
      <c r="B12" s="5" t="s">
        <v>10</v>
      </c>
      <c r="C12" s="13">
        <v>98492</v>
      </c>
      <c r="D12" s="4">
        <v>101069.4</v>
      </c>
      <c r="E12" s="4">
        <v>117319</v>
      </c>
      <c r="F12" s="4">
        <v>126577.69</v>
      </c>
      <c r="G12" s="4">
        <v>134804.9</v>
      </c>
      <c r="H12" s="4">
        <v>139585</v>
      </c>
    </row>
    <row r="13" spans="1:8" ht="15.75" thickBot="1" x14ac:dyDescent="0.3">
      <c r="A13" s="6" t="s">
        <v>11</v>
      </c>
      <c r="B13" s="5" t="s">
        <v>12</v>
      </c>
      <c r="C13" s="13">
        <v>87762</v>
      </c>
      <c r="D13" s="4">
        <v>93609</v>
      </c>
      <c r="E13" s="4">
        <v>108623</v>
      </c>
      <c r="F13" s="4">
        <v>119719.24</v>
      </c>
      <c r="G13" s="4">
        <v>125761.9</v>
      </c>
      <c r="H13" s="4">
        <v>130470</v>
      </c>
    </row>
    <row r="14" spans="1:8" ht="15.75" thickBot="1" x14ac:dyDescent="0.3">
      <c r="A14" s="6" t="s">
        <v>13</v>
      </c>
      <c r="B14" s="5" t="s">
        <v>14</v>
      </c>
      <c r="C14" s="13">
        <v>40384.6</v>
      </c>
      <c r="D14" s="4">
        <v>40384.9</v>
      </c>
      <c r="E14" s="4">
        <v>51780</v>
      </c>
      <c r="F14" s="4">
        <v>51660.69</v>
      </c>
      <c r="G14" s="4">
        <v>47037.1</v>
      </c>
      <c r="H14" s="4">
        <v>44772</v>
      </c>
    </row>
    <row r="15" spans="1:8" ht="15.75" thickBot="1" x14ac:dyDescent="0.3">
      <c r="A15" s="6" t="s">
        <v>15</v>
      </c>
      <c r="B15" s="5" t="s">
        <v>16</v>
      </c>
      <c r="C15" s="13">
        <v>616923.9</v>
      </c>
      <c r="D15" s="4">
        <v>687378</v>
      </c>
      <c r="E15" s="4">
        <v>699149</v>
      </c>
      <c r="F15" s="4">
        <v>1181442.5900000001</v>
      </c>
      <c r="G15" s="4">
        <v>634212.1</v>
      </c>
      <c r="H15" s="4">
        <v>443268</v>
      </c>
    </row>
    <row r="16" spans="1:8" ht="15.75" thickBot="1" x14ac:dyDescent="0.3">
      <c r="A16" s="6" t="s">
        <v>17</v>
      </c>
      <c r="B16" s="5" t="s">
        <v>18</v>
      </c>
      <c r="C16" s="13">
        <v>616969.1</v>
      </c>
      <c r="D16" s="4">
        <v>687707</v>
      </c>
      <c r="E16" s="4">
        <v>702132.6</v>
      </c>
      <c r="F16" s="4">
        <v>1181577.44</v>
      </c>
      <c r="G16" s="4">
        <v>633974.05000000005</v>
      </c>
      <c r="H16" s="4">
        <v>443014.18</v>
      </c>
    </row>
    <row r="17" spans="1:8" ht="15.75" thickBot="1" x14ac:dyDescent="0.3">
      <c r="A17" s="6" t="s">
        <v>19</v>
      </c>
      <c r="B17" s="5" t="s">
        <v>20</v>
      </c>
      <c r="C17" s="13">
        <v>118192.3</v>
      </c>
      <c r="D17" s="4">
        <v>122336.4</v>
      </c>
      <c r="E17" s="4">
        <v>138054.1</v>
      </c>
      <c r="F17" s="4">
        <v>151392.4</v>
      </c>
      <c r="G17" s="4">
        <v>125493</v>
      </c>
      <c r="H17" s="4">
        <v>78688</v>
      </c>
    </row>
    <row r="18" spans="1:8" ht="15.75" thickBot="1" x14ac:dyDescent="0.3">
      <c r="A18" s="6" t="s">
        <v>21</v>
      </c>
      <c r="B18" s="5" t="s">
        <v>22</v>
      </c>
      <c r="C18" s="13">
        <v>108985.1</v>
      </c>
      <c r="D18" s="4">
        <v>105770.2</v>
      </c>
      <c r="E18" s="4">
        <v>109653.9</v>
      </c>
      <c r="F18" s="4">
        <v>561736.6</v>
      </c>
      <c r="G18" s="4">
        <v>88297.48</v>
      </c>
      <c r="H18" s="4">
        <v>38288.379999999997</v>
      </c>
    </row>
    <row r="19" spans="1:8" ht="15.75" thickBot="1" x14ac:dyDescent="0.3">
      <c r="A19" s="6" t="s">
        <v>23</v>
      </c>
      <c r="B19" s="5" t="s">
        <v>24</v>
      </c>
      <c r="C19" s="13">
        <v>333825.09999999998</v>
      </c>
      <c r="D19" s="4">
        <v>346745.7</v>
      </c>
      <c r="E19" s="4">
        <v>361009.2</v>
      </c>
      <c r="F19" s="4">
        <v>408512.3</v>
      </c>
      <c r="G19" s="4">
        <v>384397.6</v>
      </c>
      <c r="H19" s="4">
        <v>308737.8</v>
      </c>
    </row>
    <row r="20" spans="1:8" ht="15.75" thickBot="1" x14ac:dyDescent="0.3">
      <c r="A20" s="6" t="s">
        <v>25</v>
      </c>
      <c r="B20" s="5" t="s">
        <v>26</v>
      </c>
      <c r="C20" s="13">
        <v>55966.6</v>
      </c>
      <c r="D20" s="4">
        <v>112854.9</v>
      </c>
      <c r="E20" s="4">
        <v>63415.4</v>
      </c>
      <c r="F20" s="4">
        <v>59936.13</v>
      </c>
      <c r="G20" s="4">
        <v>35785.97</v>
      </c>
      <c r="H20" s="4">
        <v>17300</v>
      </c>
    </row>
    <row r="21" spans="1:8" ht="15.75" thickBot="1" x14ac:dyDescent="0.3">
      <c r="A21" s="6" t="s">
        <v>27</v>
      </c>
      <c r="B21" s="5" t="s">
        <v>28</v>
      </c>
      <c r="C21" s="13">
        <v>758134.3</v>
      </c>
      <c r="D21" s="4">
        <f t="shared" ref="D21:G21" si="0">D22+D23</f>
        <v>842902.60000000009</v>
      </c>
      <c r="E21" s="4">
        <f t="shared" si="0"/>
        <v>876688.6</v>
      </c>
      <c r="F21" s="4">
        <f t="shared" si="0"/>
        <v>1354491.75</v>
      </c>
      <c r="G21" s="4">
        <f t="shared" si="0"/>
        <v>818962.9</v>
      </c>
      <c r="H21" s="10">
        <f t="shared" ref="H21" si="1">H22+H23</f>
        <v>598518</v>
      </c>
    </row>
    <row r="22" spans="1:8" ht="75.75" thickBot="1" x14ac:dyDescent="0.3">
      <c r="A22" s="6" t="s">
        <v>29</v>
      </c>
      <c r="B22" s="5" t="s">
        <v>30</v>
      </c>
      <c r="C22" s="13">
        <v>272831.90000000002</v>
      </c>
      <c r="D22" s="4">
        <v>296262.3</v>
      </c>
      <c r="E22" s="4">
        <v>329534.09999999998</v>
      </c>
      <c r="F22" s="4">
        <v>340815.06</v>
      </c>
      <c r="G22" s="4">
        <v>329641.52</v>
      </c>
      <c r="H22" s="10">
        <v>251492</v>
      </c>
    </row>
    <row r="23" spans="1:8" ht="60.75" thickBot="1" x14ac:dyDescent="0.3">
      <c r="A23" s="6" t="s">
        <v>31</v>
      </c>
      <c r="B23" s="5" t="s">
        <v>32</v>
      </c>
      <c r="C23" s="13">
        <v>339937.9</v>
      </c>
      <c r="D23" s="4">
        <v>546640.30000000005</v>
      </c>
      <c r="E23" s="4">
        <v>547154.5</v>
      </c>
      <c r="F23" s="4">
        <v>1013676.69</v>
      </c>
      <c r="G23" s="4">
        <v>489321.38</v>
      </c>
      <c r="H23" s="10">
        <v>347026</v>
      </c>
    </row>
    <row r="24" spans="1:8" ht="15.75" thickBot="1" x14ac:dyDescent="0.3">
      <c r="A24" s="6" t="s">
        <v>33</v>
      </c>
      <c r="B24" s="5" t="s">
        <v>34</v>
      </c>
      <c r="C24" s="13">
        <f t="shared" ref="C24:H24" si="2">C11-C21</f>
        <v>-2333.8000000000466</v>
      </c>
      <c r="D24" s="13">
        <f t="shared" si="2"/>
        <v>-9049.6000000000931</v>
      </c>
      <c r="E24" s="13">
        <f t="shared" si="2"/>
        <v>-8440.5999999999767</v>
      </c>
      <c r="F24" s="13">
        <f t="shared" si="2"/>
        <v>5189.2199999999721</v>
      </c>
      <c r="G24" s="13">
        <f t="shared" si="2"/>
        <v>-3407.9000000000233</v>
      </c>
      <c r="H24" s="13">
        <f t="shared" si="2"/>
        <v>29107</v>
      </c>
    </row>
    <row r="25" spans="1:8" ht="15.75" thickBot="1" x14ac:dyDescent="0.3">
      <c r="A25" s="6" t="s">
        <v>35</v>
      </c>
      <c r="B25" s="5" t="s">
        <v>36</v>
      </c>
      <c r="C25" s="15">
        <f>C24/(C12+C14)*100</f>
        <v>-1.6804846892853416</v>
      </c>
      <c r="D25" s="8">
        <f t="shared" ref="D25:H25" si="3">D24/(D12+D14)*100</f>
        <v>-6.3975432348115921</v>
      </c>
      <c r="E25" s="8">
        <f t="shared" si="3"/>
        <v>-4.991513846918064</v>
      </c>
      <c r="F25" s="8">
        <f t="shared" si="3"/>
        <v>2.9113931578596999</v>
      </c>
      <c r="G25" s="8">
        <f t="shared" si="3"/>
        <v>-1.8740994929664343</v>
      </c>
      <c r="H25" s="8">
        <f t="shared" si="3"/>
        <v>15.788388832536871</v>
      </c>
    </row>
    <row r="26" spans="1:8" ht="15.75" thickBot="1" x14ac:dyDescent="0.3">
      <c r="A26" s="6" t="s">
        <v>37</v>
      </c>
      <c r="B26" s="5" t="s">
        <v>38</v>
      </c>
      <c r="C26" s="13">
        <f>C27+C28+C29</f>
        <v>2333.8000000000002</v>
      </c>
      <c r="D26" s="13">
        <f t="shared" ref="D26:G26" si="4">D27+D28+D29</f>
        <v>9049.6</v>
      </c>
      <c r="E26" s="13">
        <f t="shared" si="4"/>
        <v>8440.6</v>
      </c>
      <c r="F26" s="13">
        <f t="shared" si="4"/>
        <v>-5819.22</v>
      </c>
      <c r="G26" s="13">
        <f t="shared" si="4"/>
        <v>3407.8999999999996</v>
      </c>
      <c r="H26" s="4">
        <f t="shared" ref="H26" si="5">H27+H28</f>
        <v>-29107</v>
      </c>
    </row>
    <row r="27" spans="1:8" ht="15.75" thickBot="1" x14ac:dyDescent="0.3">
      <c r="A27" s="6" t="s">
        <v>39</v>
      </c>
      <c r="B27" s="5" t="s">
        <v>40</v>
      </c>
      <c r="C27" s="13">
        <v>29200</v>
      </c>
      <c r="D27" s="4">
        <v>2712.6</v>
      </c>
      <c r="E27" s="4">
        <v>-38081.599999999999</v>
      </c>
      <c r="F27" s="4">
        <v>0</v>
      </c>
      <c r="G27" s="4">
        <v>0</v>
      </c>
      <c r="H27" s="4">
        <v>0</v>
      </c>
    </row>
    <row r="28" spans="1:8" ht="15.75" thickBot="1" x14ac:dyDescent="0.3">
      <c r="A28" s="6" t="s">
        <v>41</v>
      </c>
      <c r="B28" s="5" t="s">
        <v>42</v>
      </c>
      <c r="C28" s="13">
        <v>-26818</v>
      </c>
      <c r="D28" s="4">
        <v>7952.4</v>
      </c>
      <c r="E28" s="4">
        <v>45081.599999999999</v>
      </c>
      <c r="F28" s="4">
        <v>0</v>
      </c>
      <c r="G28" s="4">
        <v>-5000</v>
      </c>
      <c r="H28" s="4">
        <v>-29107</v>
      </c>
    </row>
    <row r="29" spans="1:8" ht="15.75" thickBot="1" x14ac:dyDescent="0.3">
      <c r="A29" s="6" t="s">
        <v>43</v>
      </c>
      <c r="B29" s="5" t="s">
        <v>44</v>
      </c>
      <c r="C29" s="13">
        <v>-48.2</v>
      </c>
      <c r="D29" s="4">
        <v>-1615.4</v>
      </c>
      <c r="E29" s="4">
        <v>1440.6</v>
      </c>
      <c r="F29" s="4">
        <v>-5819.22</v>
      </c>
      <c r="G29" s="4">
        <v>8407.9</v>
      </c>
      <c r="H29" s="5"/>
    </row>
    <row r="30" spans="1:8" ht="30.75" thickBot="1" x14ac:dyDescent="0.3">
      <c r="A30" s="6" t="s">
        <v>45</v>
      </c>
      <c r="B30" s="5" t="s">
        <v>46</v>
      </c>
      <c r="C30" s="15">
        <v>89666</v>
      </c>
      <c r="D30" s="4">
        <v>100331</v>
      </c>
      <c r="E30" s="4">
        <v>107331</v>
      </c>
      <c r="F30" s="4">
        <v>107331</v>
      </c>
      <c r="G30" s="4">
        <v>102331</v>
      </c>
      <c r="H30" s="4">
        <v>73224</v>
      </c>
    </row>
    <row r="31" spans="1:8" ht="45.75" thickBot="1" x14ac:dyDescent="0.3">
      <c r="A31" s="6" t="s">
        <v>47</v>
      </c>
      <c r="B31" s="5" t="s">
        <v>48</v>
      </c>
      <c r="C31" s="14">
        <f t="shared" ref="C31:H31" si="6">C30/(C12+C14)</f>
        <v>0.6456523273179211</v>
      </c>
      <c r="D31" s="9">
        <f t="shared" si="6"/>
        <v>0.70928207908844065</v>
      </c>
      <c r="E31" s="9">
        <f t="shared" si="6"/>
        <v>0.63472285465910505</v>
      </c>
      <c r="F31" s="9">
        <f t="shared" si="6"/>
        <v>0.60217670290764536</v>
      </c>
      <c r="G31" s="9">
        <f t="shared" si="6"/>
        <v>0.56274678017179747</v>
      </c>
      <c r="H31" s="9">
        <f t="shared" si="6"/>
        <v>0.39718589475853916</v>
      </c>
    </row>
  </sheetData>
  <mergeCells count="5">
    <mergeCell ref="E2:G2"/>
    <mergeCell ref="E1:G1"/>
    <mergeCell ref="E3:G3"/>
    <mergeCell ref="A6:G6"/>
    <mergeCell ref="F8:H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26" workbookViewId="0">
      <selection activeCell="A6" sqref="A6:G6"/>
    </sheetView>
  </sheetViews>
  <sheetFormatPr defaultRowHeight="15" x14ac:dyDescent="0.25"/>
  <cols>
    <col min="2" max="2" width="86.140625" customWidth="1"/>
    <col min="3" max="3" width="10.28515625" style="11" customWidth="1"/>
    <col min="4" max="4" width="12.42578125" style="11" customWidth="1"/>
    <col min="5" max="5" width="13.140625" style="11" customWidth="1"/>
    <col min="6" max="6" width="13.42578125" style="11" customWidth="1"/>
    <col min="7" max="7" width="12" customWidth="1"/>
    <col min="8" max="8" width="9.42578125" bestFit="1" customWidth="1"/>
  </cols>
  <sheetData>
    <row r="1" spans="1:8" x14ac:dyDescent="0.25">
      <c r="E1" s="24" t="s">
        <v>56</v>
      </c>
      <c r="F1" s="24"/>
      <c r="G1" s="24"/>
    </row>
    <row r="2" spans="1:8" ht="55.5" customHeight="1" x14ac:dyDescent="0.25">
      <c r="E2" s="23" t="s">
        <v>63</v>
      </c>
      <c r="F2" s="23"/>
      <c r="G2" s="23"/>
    </row>
    <row r="3" spans="1:8" hidden="1" x14ac:dyDescent="0.25"/>
    <row r="4" spans="1:8" hidden="1" x14ac:dyDescent="0.25"/>
    <row r="6" spans="1:8" ht="36" customHeight="1" x14ac:dyDescent="0.25">
      <c r="A6" s="22" t="s">
        <v>62</v>
      </c>
      <c r="B6" s="22"/>
      <c r="C6" s="22"/>
      <c r="D6" s="22"/>
      <c r="E6" s="22"/>
      <c r="F6" s="22"/>
      <c r="G6" s="22"/>
    </row>
    <row r="8" spans="1:8" ht="15.75" thickBot="1" x14ac:dyDescent="0.3">
      <c r="F8" s="21" t="s">
        <v>59</v>
      </c>
      <c r="G8" s="21"/>
      <c r="H8" s="21"/>
    </row>
    <row r="9" spans="1:8" ht="15.75" thickBot="1" x14ac:dyDescent="0.3">
      <c r="A9" s="1" t="s">
        <v>0</v>
      </c>
      <c r="B9" s="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2" t="s">
        <v>6</v>
      </c>
      <c r="H9" s="2" t="s">
        <v>60</v>
      </c>
    </row>
    <row r="10" spans="1:8" ht="15.75" thickBot="1" x14ac:dyDescent="0.3">
      <c r="A10" s="3">
        <v>1</v>
      </c>
      <c r="B10" s="4">
        <v>2</v>
      </c>
      <c r="C10" s="13">
        <v>3</v>
      </c>
      <c r="D10" s="13">
        <v>4</v>
      </c>
      <c r="E10" s="13">
        <v>5</v>
      </c>
      <c r="F10" s="13">
        <v>6</v>
      </c>
      <c r="G10" s="4">
        <v>7</v>
      </c>
      <c r="H10" s="4">
        <v>8</v>
      </c>
    </row>
    <row r="11" spans="1:8" ht="15.75" thickBot="1" x14ac:dyDescent="0.3">
      <c r="A11" s="6" t="s">
        <v>7</v>
      </c>
      <c r="B11" s="5" t="s">
        <v>51</v>
      </c>
      <c r="C11" s="15">
        <f t="shared" ref="C11:H11" si="0">C12+C28</f>
        <v>758134.36</v>
      </c>
      <c r="D11" s="13">
        <f t="shared" si="0"/>
        <v>842902.6</v>
      </c>
      <c r="E11" s="4">
        <f t="shared" si="0"/>
        <v>876675.31000000017</v>
      </c>
      <c r="F11" s="4">
        <f t="shared" si="0"/>
        <v>1354491.7500000002</v>
      </c>
      <c r="G11" s="4">
        <f t="shared" si="0"/>
        <v>830828.5</v>
      </c>
      <c r="H11" s="8">
        <f t="shared" si="0"/>
        <v>598518.14</v>
      </c>
    </row>
    <row r="12" spans="1:8" ht="30.75" thickBot="1" x14ac:dyDescent="0.3">
      <c r="A12" s="6" t="s">
        <v>27</v>
      </c>
      <c r="B12" s="5" t="s">
        <v>52</v>
      </c>
      <c r="C12" s="15">
        <f t="shared" ref="C12:D12" si="1">C13+C14+C15+C16+C17+C18+C19+C20+C21+C22+C23</f>
        <v>569471.9</v>
      </c>
      <c r="D12" s="15">
        <f t="shared" si="1"/>
        <v>617598.69999999995</v>
      </c>
      <c r="E12" s="15">
        <f>E13+E14+E15+E16+E17+E18+E19+E20+E21+E22+E23</f>
        <v>701461.89000000013</v>
      </c>
      <c r="F12" s="15">
        <f>F13+F14+F15+F16+F17+F18+F19+F20+F21+F22+F23+F24+F25+F26</f>
        <v>1286047.3100000003</v>
      </c>
      <c r="G12" s="15">
        <f t="shared" ref="G12:H12" si="2">G13+G14+G15+G16+G17+G18+G19+G20+G21+G22+G23+G24+G25+G26</f>
        <v>790029.28</v>
      </c>
      <c r="H12" s="15">
        <f t="shared" si="2"/>
        <v>569182.84</v>
      </c>
    </row>
    <row r="13" spans="1:8" ht="30.75" thickBot="1" x14ac:dyDescent="0.3">
      <c r="A13" s="6" t="s">
        <v>29</v>
      </c>
      <c r="B13" s="5" t="s">
        <v>57</v>
      </c>
      <c r="C13" s="13">
        <v>53240.52</v>
      </c>
      <c r="D13" s="13">
        <v>58586.5</v>
      </c>
      <c r="E13" s="13">
        <v>46010.18</v>
      </c>
      <c r="F13" s="13">
        <v>50510.18</v>
      </c>
      <c r="G13" s="4">
        <v>44453.62</v>
      </c>
      <c r="H13" s="4">
        <v>53208.47</v>
      </c>
    </row>
    <row r="14" spans="1:8" ht="30.75" thickBot="1" x14ac:dyDescent="0.3">
      <c r="A14" s="6" t="s">
        <v>31</v>
      </c>
      <c r="B14" s="5" t="s">
        <v>58</v>
      </c>
      <c r="C14" s="15">
        <v>511398.5</v>
      </c>
      <c r="D14" s="13">
        <v>549310.69999999995</v>
      </c>
      <c r="E14" s="13">
        <v>622411.04</v>
      </c>
      <c r="F14" s="13">
        <v>976286.28</v>
      </c>
      <c r="G14" s="4">
        <v>623455.87</v>
      </c>
      <c r="H14" s="4">
        <v>458770.64</v>
      </c>
    </row>
    <row r="15" spans="1:8" ht="30.75" thickBot="1" x14ac:dyDescent="0.3">
      <c r="A15" s="6" t="s">
        <v>64</v>
      </c>
      <c r="B15" s="5" t="s">
        <v>66</v>
      </c>
      <c r="C15" s="15">
        <v>1823</v>
      </c>
      <c r="D15" s="13">
        <v>9529.1</v>
      </c>
      <c r="E15" s="13">
        <v>3814.56</v>
      </c>
      <c r="F15" s="15">
        <v>106698.1</v>
      </c>
      <c r="G15" s="4">
        <v>31053.03</v>
      </c>
      <c r="H15" s="4">
        <v>750</v>
      </c>
    </row>
    <row r="16" spans="1:8" ht="30.75" thickBot="1" x14ac:dyDescent="0.3">
      <c r="A16" s="6" t="s">
        <v>65</v>
      </c>
      <c r="B16" s="5" t="s">
        <v>68</v>
      </c>
      <c r="C16" s="13">
        <v>599.33000000000004</v>
      </c>
      <c r="D16" s="13">
        <v>0</v>
      </c>
      <c r="E16" s="13">
        <v>0</v>
      </c>
      <c r="F16" s="15">
        <v>0</v>
      </c>
      <c r="G16" s="4">
        <v>0</v>
      </c>
      <c r="H16" s="4">
        <v>0</v>
      </c>
    </row>
    <row r="17" spans="1:8" ht="45.75" thickBot="1" x14ac:dyDescent="0.3">
      <c r="A17" s="6" t="s">
        <v>69</v>
      </c>
      <c r="B17" s="5" t="s">
        <v>67</v>
      </c>
      <c r="C17" s="13">
        <v>2410.5500000000002</v>
      </c>
      <c r="D17" s="13">
        <v>172.4</v>
      </c>
      <c r="E17" s="13">
        <v>210.88</v>
      </c>
      <c r="F17" s="15">
        <v>2592.1</v>
      </c>
      <c r="G17" s="4">
        <v>1277.5999999999999</v>
      </c>
      <c r="H17" s="4">
        <v>778</v>
      </c>
    </row>
    <row r="18" spans="1:8" ht="30.75" thickBot="1" x14ac:dyDescent="0.3">
      <c r="A18" s="6" t="s">
        <v>70</v>
      </c>
      <c r="B18" s="5" t="s">
        <v>71</v>
      </c>
      <c r="C18" s="13">
        <v>0</v>
      </c>
      <c r="D18" s="13">
        <v>0</v>
      </c>
      <c r="E18" s="13">
        <v>27122.44</v>
      </c>
      <c r="F18" s="15">
        <v>29032.6</v>
      </c>
      <c r="G18" s="4">
        <v>0</v>
      </c>
      <c r="H18" s="4">
        <v>0</v>
      </c>
    </row>
    <row r="19" spans="1:8" ht="30.75" thickBot="1" x14ac:dyDescent="0.3">
      <c r="A19" s="6" t="s">
        <v>73</v>
      </c>
      <c r="B19" s="5" t="s">
        <v>72</v>
      </c>
      <c r="C19" s="13">
        <v>0</v>
      </c>
      <c r="D19" s="13">
        <v>0</v>
      </c>
      <c r="E19" s="13">
        <v>300</v>
      </c>
      <c r="F19" s="15">
        <v>52581.7</v>
      </c>
      <c r="G19" s="4">
        <v>7764.35</v>
      </c>
      <c r="H19" s="4">
        <v>25</v>
      </c>
    </row>
    <row r="20" spans="1:8" ht="30.75" thickBot="1" x14ac:dyDescent="0.3">
      <c r="A20" s="6" t="s">
        <v>75</v>
      </c>
      <c r="B20" s="5" t="s">
        <v>74</v>
      </c>
      <c r="C20" s="13">
        <v>0</v>
      </c>
      <c r="D20" s="13">
        <v>0</v>
      </c>
      <c r="E20" s="13">
        <v>1592.79</v>
      </c>
      <c r="F20" s="15">
        <v>513.66</v>
      </c>
      <c r="G20" s="4">
        <v>0</v>
      </c>
      <c r="H20" s="4"/>
    </row>
    <row r="21" spans="1:8" ht="30.75" thickBot="1" x14ac:dyDescent="0.3">
      <c r="A21" s="6" t="s">
        <v>76</v>
      </c>
      <c r="B21" s="5" t="s">
        <v>77</v>
      </c>
      <c r="C21" s="13">
        <v>0</v>
      </c>
      <c r="D21" s="13">
        <v>0</v>
      </c>
      <c r="E21" s="13">
        <v>0</v>
      </c>
      <c r="F21" s="15">
        <v>65228.37</v>
      </c>
      <c r="G21" s="4">
        <v>58508.11</v>
      </c>
      <c r="H21" s="4">
        <v>42109.02</v>
      </c>
    </row>
    <row r="22" spans="1:8" ht="45.75" thickBot="1" x14ac:dyDescent="0.3">
      <c r="A22" s="6" t="s">
        <v>79</v>
      </c>
      <c r="B22" s="5" t="s">
        <v>78</v>
      </c>
      <c r="C22" s="13">
        <v>0</v>
      </c>
      <c r="D22" s="13">
        <v>0</v>
      </c>
      <c r="E22" s="13">
        <v>0</v>
      </c>
      <c r="F22" s="15">
        <v>2604.3200000000002</v>
      </c>
      <c r="G22" s="4">
        <v>6076.99</v>
      </c>
      <c r="H22" s="4"/>
    </row>
    <row r="23" spans="1:8" ht="34.5" customHeight="1" thickBot="1" x14ac:dyDescent="0.3">
      <c r="A23" s="6" t="s">
        <v>80</v>
      </c>
      <c r="B23" s="5" t="s">
        <v>81</v>
      </c>
      <c r="C23" s="13">
        <v>0</v>
      </c>
      <c r="D23" s="13">
        <v>0</v>
      </c>
      <c r="E23" s="13">
        <v>0</v>
      </c>
      <c r="F23" s="15">
        <v>0</v>
      </c>
      <c r="G23" s="4">
        <v>518.4</v>
      </c>
      <c r="H23" s="4">
        <v>424.7</v>
      </c>
    </row>
    <row r="24" spans="1:8" ht="34.5" customHeight="1" thickBot="1" x14ac:dyDescent="0.3">
      <c r="A24" s="6" t="s">
        <v>83</v>
      </c>
      <c r="B24" s="5" t="s">
        <v>82</v>
      </c>
      <c r="C24" s="13">
        <v>0</v>
      </c>
      <c r="D24" s="13">
        <v>0</v>
      </c>
      <c r="E24" s="13">
        <v>0</v>
      </c>
      <c r="F24" s="15">
        <v>0</v>
      </c>
      <c r="G24" s="4">
        <v>3166</v>
      </c>
      <c r="H24" s="4"/>
    </row>
    <row r="25" spans="1:8" ht="34.5" customHeight="1" thickBot="1" x14ac:dyDescent="0.3">
      <c r="A25" s="6" t="s">
        <v>85</v>
      </c>
      <c r="B25" s="5" t="s">
        <v>84</v>
      </c>
      <c r="C25" s="13">
        <v>0</v>
      </c>
      <c r="D25" s="13">
        <v>0</v>
      </c>
      <c r="E25" s="13">
        <v>0</v>
      </c>
      <c r="F25" s="15">
        <v>0</v>
      </c>
      <c r="G25" s="4">
        <v>13655.31</v>
      </c>
      <c r="H25" s="4">
        <v>13017.01</v>
      </c>
    </row>
    <row r="26" spans="1:8" ht="34.5" customHeight="1" thickBot="1" x14ac:dyDescent="0.3">
      <c r="A26" s="16" t="s">
        <v>86</v>
      </c>
      <c r="B26" s="5" t="s">
        <v>87</v>
      </c>
      <c r="C26" s="13">
        <v>0</v>
      </c>
      <c r="D26" s="13">
        <v>0</v>
      </c>
      <c r="E26" s="13">
        <v>0</v>
      </c>
      <c r="F26" s="15">
        <v>0</v>
      </c>
      <c r="G26" s="4">
        <v>100</v>
      </c>
      <c r="H26" s="4">
        <v>100</v>
      </c>
    </row>
    <row r="27" spans="1:8" ht="30.75" thickBot="1" x14ac:dyDescent="0.3">
      <c r="A27" s="6" t="s">
        <v>33</v>
      </c>
      <c r="B27" s="5" t="s">
        <v>53</v>
      </c>
      <c r="C27" s="14">
        <f t="shared" ref="C27:H27" si="3">C12/C11</f>
        <v>0.75114904434617635</v>
      </c>
      <c r="D27" s="14">
        <f t="shared" si="3"/>
        <v>0.73270470395986431</v>
      </c>
      <c r="E27" s="14">
        <f t="shared" si="3"/>
        <v>0.80013875376506272</v>
      </c>
      <c r="F27" s="14">
        <f t="shared" si="3"/>
        <v>0.94946854419748228</v>
      </c>
      <c r="G27" s="9">
        <f t="shared" si="3"/>
        <v>0.95089333117484542</v>
      </c>
      <c r="H27" s="9">
        <f t="shared" si="3"/>
        <v>0.95098678212159105</v>
      </c>
    </row>
    <row r="28" spans="1:8" ht="15.75" thickBot="1" x14ac:dyDescent="0.3">
      <c r="A28" s="6" t="s">
        <v>35</v>
      </c>
      <c r="B28" s="5" t="s">
        <v>54</v>
      </c>
      <c r="C28" s="13">
        <v>188662.46</v>
      </c>
      <c r="D28" s="13">
        <v>225303.9</v>
      </c>
      <c r="E28" s="13">
        <v>175213.42</v>
      </c>
      <c r="F28" s="13">
        <v>68444.44</v>
      </c>
      <c r="G28" s="4">
        <v>40799.22</v>
      </c>
      <c r="H28" s="4">
        <f>22752.82+6582.48</f>
        <v>29335.3</v>
      </c>
    </row>
    <row r="29" spans="1:8" ht="30.75" thickBot="1" x14ac:dyDescent="0.3">
      <c r="A29" s="6" t="s">
        <v>37</v>
      </c>
      <c r="B29" s="5" t="s">
        <v>55</v>
      </c>
      <c r="C29" s="14">
        <f t="shared" ref="C29:H29" si="4">C28/C11</f>
        <v>0.24885095565382367</v>
      </c>
      <c r="D29" s="14">
        <f t="shared" si="4"/>
        <v>0.26729529604013558</v>
      </c>
      <c r="E29" s="14">
        <f t="shared" si="4"/>
        <v>0.19986124623493728</v>
      </c>
      <c r="F29" s="14">
        <f t="shared" si="4"/>
        <v>5.0531455802517798E-2</v>
      </c>
      <c r="G29" s="9">
        <f t="shared" si="4"/>
        <v>4.9106668825154652E-2</v>
      </c>
      <c r="H29" s="9">
        <f t="shared" si="4"/>
        <v>4.901321787840883E-2</v>
      </c>
    </row>
  </sheetData>
  <mergeCells count="4">
    <mergeCell ref="E1:G1"/>
    <mergeCell ref="E2:G2"/>
    <mergeCell ref="A6:G6"/>
    <mergeCell ref="F8:H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приложение1</vt:lpstr>
      <vt:lpstr>приложение2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Пользователь</cp:lastModifiedBy>
  <cp:lastPrinted>2024-04-24T09:27:53Z</cp:lastPrinted>
  <dcterms:created xsi:type="dcterms:W3CDTF">2019-11-14T12:37:04Z</dcterms:created>
  <dcterms:modified xsi:type="dcterms:W3CDTF">2024-04-25T13:33:32Z</dcterms:modified>
</cp:coreProperties>
</file>