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1070" activeTab="1"/>
  </bookViews>
  <sheets>
    <sheet name="приложение1" sheetId="1" r:id="rId1"/>
    <sheet name="приложение2" sheetId="2" r:id="rId2"/>
  </sheets>
  <calcPr calcId="144525"/>
</workbook>
</file>

<file path=xl/calcChain.xml><?xml version="1.0" encoding="utf-8"?>
<calcChain xmlns="http://schemas.openxmlformats.org/spreadsheetml/2006/main">
  <c r="D12" i="2" l="1"/>
  <c r="E12" i="2"/>
  <c r="F12" i="2"/>
  <c r="F11" i="2" s="1"/>
  <c r="G12" i="2"/>
  <c r="G11" i="2" s="1"/>
  <c r="H12" i="2"/>
  <c r="H11" i="2" s="1"/>
  <c r="C12" i="2"/>
  <c r="C26" i="1" l="1"/>
  <c r="E26" i="1" l="1"/>
  <c r="D26" i="1" l="1"/>
  <c r="C31" i="1" l="1"/>
  <c r="D11" i="2" l="1"/>
  <c r="D29" i="2" s="1"/>
  <c r="F29" i="2"/>
  <c r="H29" i="2"/>
  <c r="C29" i="2"/>
  <c r="E11" i="2" l="1"/>
  <c r="E29" i="2" s="1"/>
  <c r="D27" i="2"/>
  <c r="G29" i="2"/>
  <c r="F27" i="2"/>
  <c r="H27" i="2"/>
  <c r="C27" i="2"/>
  <c r="H31" i="1"/>
  <c r="H26" i="1"/>
  <c r="H24" i="1"/>
  <c r="H25" i="1" s="1"/>
  <c r="E27" i="2" l="1"/>
  <c r="G27" i="2"/>
  <c r="D31" i="1"/>
  <c r="E31" i="1"/>
  <c r="F31" i="1"/>
  <c r="G31" i="1"/>
  <c r="F26" i="1"/>
  <c r="G26" i="1"/>
  <c r="D24" i="1"/>
  <c r="D25" i="1" s="1"/>
  <c r="E24" i="1"/>
  <c r="E25" i="1" s="1"/>
  <c r="F24" i="1"/>
  <c r="F25" i="1" s="1"/>
  <c r="G24" i="1"/>
  <c r="G25" i="1" s="1"/>
  <c r="C24" i="1"/>
  <c r="C25" i="1" s="1"/>
</calcChain>
</file>

<file path=xl/sharedStrings.xml><?xml version="1.0" encoding="utf-8"?>
<sst xmlns="http://schemas.openxmlformats.org/spreadsheetml/2006/main" count="106" uniqueCount="89">
  <si>
    <t>№ п/п</t>
  </si>
  <si>
    <t>Показатель</t>
  </si>
  <si>
    <t>2024 год</t>
  </si>
  <si>
    <t>1.</t>
  </si>
  <si>
    <t>Доходы</t>
  </si>
  <si>
    <t>1.1.</t>
  </si>
  <si>
    <t>Налоговые доходы</t>
  </si>
  <si>
    <t>1.1.1.</t>
  </si>
  <si>
    <t>Налог на доходы физических лиц</t>
  </si>
  <si>
    <t>1.2.</t>
  </si>
  <si>
    <t>Неналоговые доходы</t>
  </si>
  <si>
    <t>1.3.</t>
  </si>
  <si>
    <t>Безвозмездные поступления</t>
  </si>
  <si>
    <t>1.3.1.</t>
  </si>
  <si>
    <t xml:space="preserve">в том числе из бюджета  Республики Карелия </t>
  </si>
  <si>
    <t>1.3.1.1.</t>
  </si>
  <si>
    <t xml:space="preserve"> из них: дотации</t>
  </si>
  <si>
    <t>1.3.1.2.</t>
  </si>
  <si>
    <t>Субсидии</t>
  </si>
  <si>
    <t>1.3.1.3.</t>
  </si>
  <si>
    <t>Субвенции</t>
  </si>
  <si>
    <t>1.3.1.4.</t>
  </si>
  <si>
    <t>иные межбюджетные трансферты</t>
  </si>
  <si>
    <t>2.</t>
  </si>
  <si>
    <t>Расходы</t>
  </si>
  <si>
    <t>2.1.</t>
  </si>
  <si>
    <t>расходы без учета расходов, осуществляемых за счет целевых поступлений от других бюджетов бюджетной системы Российской Федерации и от государственной корпорации - Фонда содействия реформированию жилищно-коммунального хозяйства</t>
  </si>
  <si>
    <t>2.2.</t>
  </si>
  <si>
    <t>расходы за счет целевых поступлений от других бюджетов бюджетной системы Российской Федерации и от государственной корпорации - Фонда содействия реформированию жилищно-коммунального хозяйства</t>
  </si>
  <si>
    <t>3.</t>
  </si>
  <si>
    <t>Дефицит (-) / профицит (+)</t>
  </si>
  <si>
    <t>4.</t>
  </si>
  <si>
    <t>Уровень дефицита (-) /профицита (+), %</t>
  </si>
  <si>
    <t>5.</t>
  </si>
  <si>
    <t xml:space="preserve">Источники финансирования дефицита/направление профицита </t>
  </si>
  <si>
    <t>5.1.</t>
  </si>
  <si>
    <t>в том числе: кредиты кредитных организаций</t>
  </si>
  <si>
    <t>5.2.</t>
  </si>
  <si>
    <t>бюджетные кредиты</t>
  </si>
  <si>
    <t>5.3.</t>
  </si>
  <si>
    <t>иные источники</t>
  </si>
  <si>
    <t>6.</t>
  </si>
  <si>
    <t>Муниципальный долг Олонецкого национального муниципального района на конец года</t>
  </si>
  <si>
    <t>7.</t>
  </si>
  <si>
    <t>Отношение муниципального долга Олонецкого национального муниципального района к объему доходов бюджета района без учета безвозмездных поступлений, %</t>
  </si>
  <si>
    <t>(тыс. рублей)</t>
  </si>
  <si>
    <t>Расходы бюджета Олонецкого национального муниципального района, всего</t>
  </si>
  <si>
    <t>Расходы на реализацию муниципальных программ Олонецкого национального муниципального района</t>
  </si>
  <si>
    <t>Удельный вес расходов на реализацию муниципальных программ Олонецкого национального муниципального района в общем объеме расходов бюджета района, %</t>
  </si>
  <si>
    <t>Расходы на непрограммные направления деятельности</t>
  </si>
  <si>
    <t>Удельный вес расходов на непрограммные направления деятельности в общем объеме расходов бюджета , %</t>
  </si>
  <si>
    <t>Муниципальная программа «Развитие образования в Олонецком национальном муниципальном районе на 2019-2025 годы»</t>
  </si>
  <si>
    <t>(тыс. руб.)</t>
  </si>
  <si>
    <t>2025 год</t>
  </si>
  <si>
    <t>2026 год</t>
  </si>
  <si>
    <t>2027 год</t>
  </si>
  <si>
    <t>2028 год</t>
  </si>
  <si>
    <t>2029 год</t>
  </si>
  <si>
    <t>2.3.</t>
  </si>
  <si>
    <t>Муниципальная программа "Комплексное развитие сельских территорий Олонецкого национального муниципального района на 2020-2025 годы"</t>
  </si>
  <si>
    <t>2.4.</t>
  </si>
  <si>
    <t>2.5.</t>
  </si>
  <si>
    <t>Муниципальная программа "Управление муниципальным имуществом, находящимся в муниципальной собственности Олонецкого национального муниципального района на 2020 -2024 годы"</t>
  </si>
  <si>
    <t>2.6.</t>
  </si>
  <si>
    <t>2.7.</t>
  </si>
  <si>
    <t>Муниципальная программа "Развитие физической культуры и спорта на территории Олонецкого национального муниципального района"</t>
  </si>
  <si>
    <t>2.8.</t>
  </si>
  <si>
    <t>Муниципальная программа "Развитие градостроительной деятельности в Олонецком национальном муниципальном районе"</t>
  </si>
  <si>
    <t>2.9.</t>
  </si>
  <si>
    <t>Муниципальная программа "Управление муниципальными финансами Олонецкого национального муниципального района"</t>
  </si>
  <si>
    <t>2.10.</t>
  </si>
  <si>
    <t>Муниципальная программа "Профилактика терроризма, а также минимизация и (или) ликвидация последствий его проявлений в Олонецком национальном муниципальном районе"</t>
  </si>
  <si>
    <t>2.11.</t>
  </si>
  <si>
    <t>Муниципальная программа "Профилактика правонарушений и преступлений в Олонецком национальном муниципальном районе "</t>
  </si>
  <si>
    <t>Муниципальная программа "Обеспечение жильем молодых семей"</t>
  </si>
  <si>
    <t>Муниципальная программа "Укрепление общественного здоровья в Олонецком национальном муниципальном районе"</t>
  </si>
  <si>
    <t xml:space="preserve">Муниципальная программа "Развитие и поддержка малого и среднего предпринимательства, а также физических лиц, применяющих специальный налоговый режим </t>
  </si>
  <si>
    <t xml:space="preserve">Показатели финансового обеспечения муниципальных программ 
Олонецкого национального муниципального района  на период до 2029 года
</t>
  </si>
  <si>
    <t>Основные показатели бюджета Олонецкого национального муниципального района на период до 2029 года</t>
  </si>
  <si>
    <t>Муниципальная программа «Культура в Олонецком национальном муниципальном районе на 2020-2030 годы»</t>
  </si>
  <si>
    <t>Муниципальная программа "Переселение граждан из аварийного жилищного фонда на территории Олонецкого национального муниципального района"</t>
  </si>
  <si>
    <t>Муниципальная программа "Развитие градостроительной деятельности в Олонецком национальном муниципальном районе на 2022-2027 годы"</t>
  </si>
  <si>
    <t>2.12.</t>
  </si>
  <si>
    <t>2.13.</t>
  </si>
  <si>
    <t>к Бюджетному прогнозу Олонецкого национального муниципального района на долгосрочный период до 2029 года</t>
  </si>
  <si>
    <t>«Приложение 1</t>
  </si>
  <si>
    <t>»</t>
  </si>
  <si>
    <t>к Бюджетному прогнозу Олонецкого национального  муниципального района  на долгосрочный период до 2029 года</t>
  </si>
  <si>
    <t>«Приложение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</si>
</sst>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/>
    <xf numFmtId="2" fontId="1" fillId="0" borderId="4" xfId="0" applyNumberFormat="1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righ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10" fontId="1" fillId="0" borderId="6" xfId="0" applyNumberFormat="1" applyFont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13" workbookViewId="0">
      <selection activeCell="H35" sqref="H34:H35"/>
    </sheetView>
  </sheetViews>
  <sheetFormatPr defaultRowHeight="15" x14ac:dyDescent="0.25"/>
  <cols>
    <col min="2" max="2" width="59.85546875" customWidth="1"/>
    <col min="3" max="3" width="11.140625" customWidth="1"/>
    <col min="4" max="4" width="11.28515625" customWidth="1"/>
    <col min="5" max="5" width="11.85546875" customWidth="1"/>
    <col min="6" max="6" width="11.5703125" customWidth="1"/>
    <col min="7" max="7" width="11.140625" customWidth="1"/>
    <col min="8" max="8" width="10.140625" customWidth="1"/>
  </cols>
  <sheetData>
    <row r="1" spans="1:8" ht="20.25" customHeight="1" x14ac:dyDescent="0.25">
      <c r="E1" s="13" t="s">
        <v>85</v>
      </c>
      <c r="F1" s="13"/>
      <c r="G1" s="13"/>
      <c r="H1" s="15"/>
    </row>
    <row r="2" spans="1:8" ht="50.25" customHeight="1" x14ac:dyDescent="0.25">
      <c r="E2" s="14" t="s">
        <v>84</v>
      </c>
      <c r="F2" s="14"/>
      <c r="G2" s="14"/>
      <c r="H2" s="15"/>
    </row>
    <row r="3" spans="1:8" ht="15.75" hidden="1" customHeight="1" x14ac:dyDescent="0.25">
      <c r="E3" s="11"/>
      <c r="F3" s="11"/>
      <c r="G3" s="11"/>
    </row>
    <row r="4" spans="1:8" ht="16.5" customHeight="1" x14ac:dyDescent="0.25">
      <c r="F4" s="7"/>
    </row>
    <row r="5" spans="1:8" ht="15.75" x14ac:dyDescent="0.25">
      <c r="F5" s="7"/>
    </row>
    <row r="6" spans="1:8" x14ac:dyDescent="0.25">
      <c r="A6" s="16" t="s">
        <v>78</v>
      </c>
      <c r="B6" s="16"/>
      <c r="C6" s="16"/>
      <c r="D6" s="16"/>
      <c r="E6" s="16"/>
      <c r="F6" s="16"/>
      <c r="G6" s="16"/>
    </row>
    <row r="8" spans="1:8" ht="15.75" thickBot="1" x14ac:dyDescent="0.3">
      <c r="F8" s="12" t="s">
        <v>45</v>
      </c>
      <c r="G8" s="12"/>
      <c r="H8" s="12"/>
    </row>
    <row r="9" spans="1:8" ht="15.75" thickBot="1" x14ac:dyDescent="0.3">
      <c r="A9" s="1" t="s">
        <v>0</v>
      </c>
      <c r="B9" s="2" t="s">
        <v>1</v>
      </c>
      <c r="C9" s="2" t="s">
        <v>2</v>
      </c>
      <c r="D9" s="2" t="s">
        <v>53</v>
      </c>
      <c r="E9" s="2" t="s">
        <v>54</v>
      </c>
      <c r="F9" s="2" t="s">
        <v>55</v>
      </c>
      <c r="G9" s="2" t="s">
        <v>56</v>
      </c>
      <c r="H9" s="2" t="s">
        <v>57</v>
      </c>
    </row>
    <row r="10" spans="1:8" ht="15.75" thickBot="1" x14ac:dyDescent="0.3">
      <c r="A10" s="3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</row>
    <row r="11" spans="1:8" ht="15.75" thickBot="1" x14ac:dyDescent="0.3">
      <c r="A11" s="6" t="s">
        <v>3</v>
      </c>
      <c r="B11" s="5" t="s">
        <v>4</v>
      </c>
      <c r="C11" s="4">
        <v>1012795</v>
      </c>
      <c r="D11" s="4">
        <v>1187959.7</v>
      </c>
      <c r="E11" s="4">
        <v>1188047.6000000001</v>
      </c>
      <c r="F11" s="4">
        <v>997616.8</v>
      </c>
      <c r="G11" s="4">
        <v>969887.2</v>
      </c>
      <c r="H11" s="4">
        <v>284227.40000000002</v>
      </c>
    </row>
    <row r="12" spans="1:8" ht="15.75" thickBot="1" x14ac:dyDescent="0.3">
      <c r="A12" s="6" t="s">
        <v>5</v>
      </c>
      <c r="B12" s="5" t="s">
        <v>6</v>
      </c>
      <c r="C12" s="4">
        <v>151484.9</v>
      </c>
      <c r="D12" s="4">
        <v>172104.1</v>
      </c>
      <c r="E12" s="4">
        <v>196651.2</v>
      </c>
      <c r="F12" s="4">
        <v>209869.6</v>
      </c>
      <c r="G12" s="4">
        <v>222107</v>
      </c>
      <c r="H12" s="4">
        <v>233212.4</v>
      </c>
    </row>
    <row r="13" spans="1:8" ht="15.75" thickBot="1" x14ac:dyDescent="0.3">
      <c r="A13" s="6" t="s">
        <v>7</v>
      </c>
      <c r="B13" s="5" t="s">
        <v>8</v>
      </c>
      <c r="C13" s="4">
        <v>138916.20000000001</v>
      </c>
      <c r="D13" s="4">
        <v>151920</v>
      </c>
      <c r="E13" s="4">
        <v>179148.2</v>
      </c>
      <c r="F13" s="4">
        <v>191867.6</v>
      </c>
      <c r="G13" s="4">
        <v>203571</v>
      </c>
      <c r="H13" s="4">
        <v>215785</v>
      </c>
    </row>
    <row r="14" spans="1:8" ht="15.75" thickBot="1" x14ac:dyDescent="0.3">
      <c r="A14" s="6" t="s">
        <v>9</v>
      </c>
      <c r="B14" s="5" t="s">
        <v>10</v>
      </c>
      <c r="C14" s="4">
        <v>70324</v>
      </c>
      <c r="D14" s="4">
        <v>64205.5</v>
      </c>
      <c r="E14" s="4">
        <v>48995.7</v>
      </c>
      <c r="F14" s="4">
        <v>46929.5</v>
      </c>
      <c r="G14" s="4">
        <v>48811.6</v>
      </c>
      <c r="H14" s="4">
        <v>50764</v>
      </c>
    </row>
    <row r="15" spans="1:8" ht="15.75" thickBot="1" x14ac:dyDescent="0.3">
      <c r="A15" s="6" t="s">
        <v>11</v>
      </c>
      <c r="B15" s="5" t="s">
        <v>12</v>
      </c>
      <c r="C15" s="4">
        <v>790986.1</v>
      </c>
      <c r="D15" s="4">
        <v>951650</v>
      </c>
      <c r="E15" s="4">
        <v>942400.7</v>
      </c>
      <c r="F15" s="4">
        <v>740817.9</v>
      </c>
      <c r="G15" s="4">
        <v>667296.4</v>
      </c>
      <c r="H15" s="4">
        <v>251</v>
      </c>
    </row>
    <row r="16" spans="1:8" ht="15.75" thickBot="1" x14ac:dyDescent="0.3">
      <c r="A16" s="6" t="s">
        <v>13</v>
      </c>
      <c r="B16" s="5" t="s">
        <v>14</v>
      </c>
      <c r="C16" s="4">
        <v>791333.2</v>
      </c>
      <c r="D16" s="4">
        <v>951400</v>
      </c>
      <c r="E16" s="4">
        <v>942149.9</v>
      </c>
      <c r="F16" s="4">
        <v>740566.9</v>
      </c>
      <c r="G16" s="4">
        <v>667045.6</v>
      </c>
      <c r="H16" s="4">
        <v>0</v>
      </c>
    </row>
    <row r="17" spans="1:9" ht="15.75" thickBot="1" x14ac:dyDescent="0.3">
      <c r="A17" s="6" t="s">
        <v>15</v>
      </c>
      <c r="B17" s="5" t="s">
        <v>16</v>
      </c>
      <c r="C17" s="4">
        <v>125493</v>
      </c>
      <c r="D17" s="4">
        <v>140897</v>
      </c>
      <c r="E17" s="4">
        <v>151819</v>
      </c>
      <c r="F17" s="4">
        <v>123041</v>
      </c>
      <c r="G17" s="4">
        <v>120747</v>
      </c>
      <c r="H17" s="4">
        <v>0</v>
      </c>
    </row>
    <row r="18" spans="1:9" ht="15.75" thickBot="1" x14ac:dyDescent="0.3">
      <c r="A18" s="6" t="s">
        <v>17</v>
      </c>
      <c r="B18" s="5" t="s">
        <v>18</v>
      </c>
      <c r="C18" s="4">
        <v>15957.3</v>
      </c>
      <c r="D18" s="4">
        <v>294405</v>
      </c>
      <c r="E18" s="4">
        <v>292335.2</v>
      </c>
      <c r="F18" s="4">
        <v>204341.6</v>
      </c>
      <c r="G18" s="4">
        <v>105909</v>
      </c>
      <c r="H18" s="4">
        <v>0</v>
      </c>
    </row>
    <row r="19" spans="1:9" ht="15.75" thickBot="1" x14ac:dyDescent="0.3">
      <c r="A19" s="6" t="s">
        <v>19</v>
      </c>
      <c r="B19" s="5" t="s">
        <v>20</v>
      </c>
      <c r="C19" s="4">
        <v>430383.6</v>
      </c>
      <c r="D19" s="4">
        <v>449994</v>
      </c>
      <c r="E19" s="4">
        <v>425432.1</v>
      </c>
      <c r="F19" s="4">
        <v>355511.9</v>
      </c>
      <c r="G19" s="4">
        <v>382552.1</v>
      </c>
      <c r="H19" s="4">
        <v>0</v>
      </c>
    </row>
    <row r="20" spans="1:9" ht="15.75" thickBot="1" x14ac:dyDescent="0.3">
      <c r="A20" s="6" t="s">
        <v>21</v>
      </c>
      <c r="B20" s="5" t="s">
        <v>22</v>
      </c>
      <c r="C20" s="4">
        <v>75886.3</v>
      </c>
      <c r="D20" s="4">
        <v>66104</v>
      </c>
      <c r="E20" s="4">
        <v>22455.4</v>
      </c>
      <c r="F20" s="4">
        <v>34614.5</v>
      </c>
      <c r="G20" s="4">
        <v>34387.5</v>
      </c>
      <c r="H20" s="4">
        <v>0</v>
      </c>
    </row>
    <row r="21" spans="1:9" ht="15.75" thickBot="1" x14ac:dyDescent="0.3">
      <c r="A21" s="6" t="s">
        <v>23</v>
      </c>
      <c r="B21" s="5" t="s">
        <v>24</v>
      </c>
      <c r="C21" s="4">
        <v>1008834.9</v>
      </c>
      <c r="D21" s="4">
        <v>1183123.3</v>
      </c>
      <c r="E21" s="4">
        <v>1181997.2</v>
      </c>
      <c r="F21" s="4">
        <v>970242.2</v>
      </c>
      <c r="G21" s="4">
        <v>965730.3</v>
      </c>
      <c r="H21" s="4">
        <v>284227.40000000002</v>
      </c>
    </row>
    <row r="22" spans="1:9" ht="75.75" thickBot="1" x14ac:dyDescent="0.3">
      <c r="A22" s="6" t="s">
        <v>25</v>
      </c>
      <c r="B22" s="5" t="s">
        <v>26</v>
      </c>
      <c r="C22" s="4">
        <v>363604.2</v>
      </c>
      <c r="D22" s="4">
        <v>391394</v>
      </c>
      <c r="E22" s="4">
        <v>391664.3</v>
      </c>
      <c r="F22" s="4">
        <v>352716.3</v>
      </c>
      <c r="G22" s="4">
        <v>419431.7</v>
      </c>
      <c r="H22" s="4">
        <v>284227.40000000002</v>
      </c>
    </row>
    <row r="23" spans="1:9" ht="60.75" thickBot="1" x14ac:dyDescent="0.3">
      <c r="A23" s="6" t="s">
        <v>27</v>
      </c>
      <c r="B23" s="5" t="s">
        <v>28</v>
      </c>
      <c r="C23" s="4">
        <v>645230.69999999995</v>
      </c>
      <c r="D23" s="4">
        <v>560006</v>
      </c>
      <c r="E23" s="4">
        <v>790332.9</v>
      </c>
      <c r="F23" s="4">
        <v>617525.9</v>
      </c>
      <c r="G23" s="4">
        <v>546298.6</v>
      </c>
      <c r="H23" s="4">
        <v>0</v>
      </c>
    </row>
    <row r="24" spans="1:9" ht="15.75" thickBot="1" x14ac:dyDescent="0.3">
      <c r="A24" s="6" t="s">
        <v>29</v>
      </c>
      <c r="B24" s="5" t="s">
        <v>30</v>
      </c>
      <c r="C24" s="4">
        <f t="shared" ref="C24:H24" si="0">C11-C21</f>
        <v>3960.0999999999767</v>
      </c>
      <c r="D24" s="4">
        <f t="shared" si="0"/>
        <v>4836.3999999999069</v>
      </c>
      <c r="E24" s="4">
        <f t="shared" si="0"/>
        <v>6050.4000000001397</v>
      </c>
      <c r="F24" s="4">
        <f t="shared" si="0"/>
        <v>27374.600000000093</v>
      </c>
      <c r="G24" s="4">
        <f t="shared" si="0"/>
        <v>4156.8999999999069</v>
      </c>
      <c r="H24" s="4">
        <f t="shared" si="0"/>
        <v>0</v>
      </c>
    </row>
    <row r="25" spans="1:9" ht="15.75" thickBot="1" x14ac:dyDescent="0.3">
      <c r="A25" s="6" t="s">
        <v>31</v>
      </c>
      <c r="B25" s="5" t="s">
        <v>32</v>
      </c>
      <c r="C25" s="8">
        <f t="shared" ref="C25:H25" si="1">C24/(C12+C14)*100</f>
        <v>1.7853656909168105</v>
      </c>
      <c r="D25" s="8">
        <f t="shared" si="1"/>
        <v>2.0466371235023493</v>
      </c>
      <c r="E25" s="8">
        <f t="shared" si="1"/>
        <v>2.4630475694992033</v>
      </c>
      <c r="F25" s="8">
        <f t="shared" si="1"/>
        <v>10.659928325294011</v>
      </c>
      <c r="G25" s="8">
        <f t="shared" si="1"/>
        <v>1.5343723169985033</v>
      </c>
      <c r="H25" s="8">
        <f t="shared" si="1"/>
        <v>0</v>
      </c>
    </row>
    <row r="26" spans="1:9" ht="15.75" thickBot="1" x14ac:dyDescent="0.3">
      <c r="A26" s="6" t="s">
        <v>33</v>
      </c>
      <c r="B26" s="5" t="s">
        <v>34</v>
      </c>
      <c r="C26" s="4">
        <f>C27+C28+C29</f>
        <v>-3960.1</v>
      </c>
      <c r="D26" s="4">
        <f>D27+D28+D29</f>
        <v>-4836.3999999999996</v>
      </c>
      <c r="E26" s="4">
        <f>E27+E28+E29</f>
        <v>-6050.3600000000006</v>
      </c>
      <c r="F26" s="4">
        <f t="shared" ref="F26:G26" si="2">F27+F28</f>
        <v>-27374.6</v>
      </c>
      <c r="G26" s="4">
        <f t="shared" si="2"/>
        <v>-4156.8999999999996</v>
      </c>
      <c r="H26" s="4">
        <f t="shared" ref="H26" si="3">H27+H28</f>
        <v>0</v>
      </c>
    </row>
    <row r="27" spans="1:9" ht="15.75" thickBot="1" x14ac:dyDescent="0.3">
      <c r="A27" s="6" t="s">
        <v>35</v>
      </c>
      <c r="B27" s="5" t="s">
        <v>36</v>
      </c>
      <c r="C27" s="4">
        <v>0</v>
      </c>
      <c r="D27" s="4">
        <v>16765</v>
      </c>
      <c r="E27" s="4">
        <v>0</v>
      </c>
      <c r="F27" s="4">
        <v>-16765</v>
      </c>
      <c r="G27" s="4">
        <v>0</v>
      </c>
      <c r="H27" s="4">
        <v>0</v>
      </c>
    </row>
    <row r="28" spans="1:9" ht="15.75" thickBot="1" x14ac:dyDescent="0.3">
      <c r="A28" s="6" t="s">
        <v>37</v>
      </c>
      <c r="B28" s="5" t="s">
        <v>38</v>
      </c>
      <c r="C28" s="4">
        <v>-4000</v>
      </c>
      <c r="D28" s="4">
        <v>-11400.6</v>
      </c>
      <c r="E28" s="4">
        <v>-24483.360000000001</v>
      </c>
      <c r="F28" s="4">
        <v>-10609.6</v>
      </c>
      <c r="G28" s="4">
        <v>-4156.8999999999996</v>
      </c>
      <c r="H28" s="4">
        <v>0</v>
      </c>
    </row>
    <row r="29" spans="1:9" ht="15.75" thickBot="1" x14ac:dyDescent="0.3">
      <c r="A29" s="6" t="s">
        <v>39</v>
      </c>
      <c r="B29" s="5" t="s">
        <v>40</v>
      </c>
      <c r="C29" s="4">
        <v>39.9</v>
      </c>
      <c r="D29" s="4">
        <v>-10200.799999999999</v>
      </c>
      <c r="E29" s="4">
        <v>18433</v>
      </c>
      <c r="F29" s="4">
        <v>0</v>
      </c>
      <c r="G29" s="4">
        <v>0</v>
      </c>
      <c r="H29" s="4">
        <v>0</v>
      </c>
    </row>
    <row r="30" spans="1:9" ht="30.75" thickBot="1" x14ac:dyDescent="0.3">
      <c r="A30" s="6" t="s">
        <v>41</v>
      </c>
      <c r="B30" s="5" t="s">
        <v>42</v>
      </c>
      <c r="C30" s="4">
        <v>103331</v>
      </c>
      <c r="D30" s="4">
        <v>108654.39999999999</v>
      </c>
      <c r="E30" s="4">
        <v>84212.04</v>
      </c>
      <c r="F30" s="4">
        <v>56837.4</v>
      </c>
      <c r="G30" s="4">
        <v>52680.18</v>
      </c>
      <c r="H30" s="4">
        <v>52680.18</v>
      </c>
    </row>
    <row r="31" spans="1:9" ht="45.75" thickBot="1" x14ac:dyDescent="0.3">
      <c r="A31" s="6" t="s">
        <v>43</v>
      </c>
      <c r="B31" s="5" t="s">
        <v>44</v>
      </c>
      <c r="C31" s="9">
        <f>C30/(C12+C14)</f>
        <v>0.46585596880918667</v>
      </c>
      <c r="D31" s="9">
        <f t="shared" ref="D31:H31" si="4">D30/(D12+D14)</f>
        <v>0.45979680893201119</v>
      </c>
      <c r="E31" s="9">
        <f t="shared" si="4"/>
        <v>0.34281743429288131</v>
      </c>
      <c r="F31" s="9">
        <f t="shared" si="4"/>
        <v>0.22133021494234209</v>
      </c>
      <c r="G31" s="9">
        <f t="shared" si="4"/>
        <v>0.19445021493540865</v>
      </c>
      <c r="H31" s="9">
        <f t="shared" si="4"/>
        <v>0.18550900708650436</v>
      </c>
      <c r="I31" t="s">
        <v>86</v>
      </c>
    </row>
  </sheetData>
  <mergeCells count="5">
    <mergeCell ref="E3:G3"/>
    <mergeCell ref="A6:G6"/>
    <mergeCell ref="F8:H8"/>
    <mergeCell ref="E1:H1"/>
    <mergeCell ref="E2:H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workbookViewId="0">
      <selection activeCell="E37" sqref="E37"/>
    </sheetView>
  </sheetViews>
  <sheetFormatPr defaultRowHeight="15" x14ac:dyDescent="0.25"/>
  <cols>
    <col min="1" max="1" width="9.140625" style="17"/>
    <col min="2" max="2" width="86.140625" style="17" customWidth="1"/>
    <col min="3" max="3" width="10" style="17" customWidth="1"/>
    <col min="4" max="4" width="10.42578125" style="17" customWidth="1"/>
    <col min="5" max="5" width="10.7109375" style="17" customWidth="1"/>
    <col min="6" max="6" width="9.85546875" style="17" customWidth="1"/>
    <col min="7" max="7" width="9.5703125" style="17" customWidth="1"/>
    <col min="8" max="16384" width="9.140625" style="17"/>
  </cols>
  <sheetData>
    <row r="1" spans="1:8" x14ac:dyDescent="0.25">
      <c r="E1" s="23" t="s">
        <v>88</v>
      </c>
      <c r="F1" s="23"/>
      <c r="G1" s="23"/>
      <c r="H1" s="24"/>
    </row>
    <row r="2" spans="1:8" ht="49.5" customHeight="1" x14ac:dyDescent="0.25">
      <c r="E2" s="25" t="s">
        <v>87</v>
      </c>
      <c r="F2" s="25"/>
      <c r="G2" s="25"/>
      <c r="H2" s="24"/>
    </row>
    <row r="3" spans="1:8" hidden="1" x14ac:dyDescent="0.25"/>
    <row r="4" spans="1:8" ht="53.25" hidden="1" x14ac:dyDescent="0.25"/>
    <row r="6" spans="1:8" ht="36" customHeight="1" x14ac:dyDescent="0.25">
      <c r="A6" s="18" t="s">
        <v>77</v>
      </c>
      <c r="B6" s="18"/>
      <c r="C6" s="18"/>
      <c r="D6" s="18"/>
      <c r="E6" s="18"/>
      <c r="F6" s="18"/>
      <c r="G6" s="18"/>
    </row>
    <row r="8" spans="1:8" x14ac:dyDescent="0.25">
      <c r="F8" s="19" t="s">
        <v>52</v>
      </c>
      <c r="G8" s="19"/>
      <c r="H8" s="19"/>
    </row>
    <row r="9" spans="1:8" x14ac:dyDescent="0.25">
      <c r="A9" s="10" t="s">
        <v>0</v>
      </c>
      <c r="B9" s="10" t="s">
        <v>1</v>
      </c>
      <c r="C9" s="10" t="s">
        <v>2</v>
      </c>
      <c r="D9" s="10" t="s">
        <v>53</v>
      </c>
      <c r="E9" s="10" t="s">
        <v>54</v>
      </c>
      <c r="F9" s="10" t="s">
        <v>55</v>
      </c>
      <c r="G9" s="10" t="s">
        <v>56</v>
      </c>
      <c r="H9" s="10" t="s">
        <v>57</v>
      </c>
    </row>
    <row r="10" spans="1:8" x14ac:dyDescent="0.25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</row>
    <row r="11" spans="1:8" x14ac:dyDescent="0.25">
      <c r="A11" s="20" t="s">
        <v>3</v>
      </c>
      <c r="B11" s="20" t="s">
        <v>46</v>
      </c>
      <c r="C11" s="20">
        <v>1008834.9</v>
      </c>
      <c r="D11" s="20">
        <f>D12+D28</f>
        <v>1183123.2999999996</v>
      </c>
      <c r="E11" s="20">
        <f>E12+E28</f>
        <v>1171984.3999999997</v>
      </c>
      <c r="F11" s="20">
        <f t="shared" ref="F11:H11" si="0">F12+F28</f>
        <v>993320.7</v>
      </c>
      <c r="G11" s="20">
        <f t="shared" si="0"/>
        <v>965730.29999999981</v>
      </c>
      <c r="H11" s="20">
        <f t="shared" si="0"/>
        <v>284227.39999999997</v>
      </c>
    </row>
    <row r="12" spans="1:8" ht="30" x14ac:dyDescent="0.25">
      <c r="A12" s="20" t="s">
        <v>23</v>
      </c>
      <c r="B12" s="21" t="s">
        <v>47</v>
      </c>
      <c r="C12" s="20">
        <f>SUM(C13:C26)</f>
        <v>950509.61999999976</v>
      </c>
      <c r="D12" s="20">
        <f t="shared" ref="D12:H12" si="1">SUM(D13:D26)</f>
        <v>1123017.0999999996</v>
      </c>
      <c r="E12" s="20">
        <f t="shared" si="1"/>
        <v>1120703.6999999997</v>
      </c>
      <c r="F12" s="20">
        <f t="shared" si="1"/>
        <v>957741.79999999993</v>
      </c>
      <c r="G12" s="20">
        <f t="shared" si="1"/>
        <v>916970.09999999986</v>
      </c>
      <c r="H12" s="20">
        <f t="shared" si="1"/>
        <v>271852.39999999997</v>
      </c>
    </row>
    <row r="13" spans="1:8" ht="30" x14ac:dyDescent="0.25">
      <c r="A13" s="20" t="s">
        <v>25</v>
      </c>
      <c r="B13" s="21" t="s">
        <v>79</v>
      </c>
      <c r="C13" s="20">
        <v>52383.7</v>
      </c>
      <c r="D13" s="20">
        <v>135063.79999999999</v>
      </c>
      <c r="E13" s="20">
        <v>64884.9</v>
      </c>
      <c r="F13" s="20">
        <v>54642.9</v>
      </c>
      <c r="G13" s="20">
        <v>55630.7</v>
      </c>
      <c r="H13" s="20">
        <v>29816.3</v>
      </c>
    </row>
    <row r="14" spans="1:8" ht="30" x14ac:dyDescent="0.25">
      <c r="A14" s="20" t="s">
        <v>27</v>
      </c>
      <c r="B14" s="21" t="s">
        <v>51</v>
      </c>
      <c r="C14" s="20">
        <v>756208.4</v>
      </c>
      <c r="D14" s="20">
        <v>740861.2</v>
      </c>
      <c r="E14" s="20">
        <v>934161.5</v>
      </c>
      <c r="F14" s="20">
        <v>619637.9</v>
      </c>
      <c r="G14" s="20">
        <v>669597.19999999995</v>
      </c>
      <c r="H14" s="20">
        <v>216146.6</v>
      </c>
    </row>
    <row r="15" spans="1:8" ht="30" x14ac:dyDescent="0.25">
      <c r="A15" s="20" t="s">
        <v>58</v>
      </c>
      <c r="B15" s="21" t="s">
        <v>59</v>
      </c>
      <c r="C15" s="20">
        <v>30820.959999999999</v>
      </c>
      <c r="D15" s="20">
        <v>2388.5</v>
      </c>
      <c r="E15" s="20">
        <v>2728.6</v>
      </c>
      <c r="F15" s="20">
        <v>750</v>
      </c>
      <c r="G15" s="20">
        <v>750</v>
      </c>
      <c r="H15" s="20">
        <v>0</v>
      </c>
    </row>
    <row r="16" spans="1:8" ht="45" x14ac:dyDescent="0.25">
      <c r="A16" s="20" t="s">
        <v>60</v>
      </c>
      <c r="B16" s="21" t="s">
        <v>62</v>
      </c>
      <c r="C16" s="20">
        <v>1717.5</v>
      </c>
      <c r="D16" s="20">
        <v>707.2</v>
      </c>
      <c r="E16" s="20">
        <v>2715.5</v>
      </c>
      <c r="F16" s="20">
        <v>23819.7</v>
      </c>
      <c r="G16" s="20">
        <v>32409.4</v>
      </c>
      <c r="H16" s="20">
        <v>168.8</v>
      </c>
    </row>
    <row r="17" spans="1:9" ht="30" x14ac:dyDescent="0.25">
      <c r="A17" s="20" t="s">
        <v>61</v>
      </c>
      <c r="B17" s="21" t="s">
        <v>65</v>
      </c>
      <c r="C17" s="20">
        <v>9192.2000000000007</v>
      </c>
      <c r="D17" s="20">
        <v>9897.2000000000007</v>
      </c>
      <c r="E17" s="20">
        <v>930</v>
      </c>
      <c r="F17" s="20">
        <v>25</v>
      </c>
      <c r="G17" s="20">
        <v>70232.600000000006</v>
      </c>
      <c r="H17" s="20">
        <v>11.3</v>
      </c>
    </row>
    <row r="18" spans="1:9" ht="30" hidden="1" x14ac:dyDescent="0.25">
      <c r="A18" s="20" t="s">
        <v>63</v>
      </c>
      <c r="B18" s="21" t="s">
        <v>67</v>
      </c>
      <c r="C18" s="20">
        <v>0</v>
      </c>
      <c r="D18" s="20"/>
      <c r="E18" s="20"/>
      <c r="F18" s="20"/>
      <c r="G18" s="20"/>
      <c r="H18" s="20"/>
    </row>
    <row r="19" spans="1:9" ht="30" x14ac:dyDescent="0.25">
      <c r="A19" s="20" t="s">
        <v>63</v>
      </c>
      <c r="B19" s="21" t="s">
        <v>69</v>
      </c>
      <c r="C19" s="20">
        <v>68630.2</v>
      </c>
      <c r="D19" s="20">
        <v>74825.7</v>
      </c>
      <c r="E19" s="20">
        <v>87724.7</v>
      </c>
      <c r="F19" s="20">
        <v>73737.899999999994</v>
      </c>
      <c r="G19" s="20">
        <v>73182.600000000006</v>
      </c>
      <c r="H19" s="20">
        <v>25659.4</v>
      </c>
    </row>
    <row r="20" spans="1:9" ht="45" x14ac:dyDescent="0.25">
      <c r="A20" s="20" t="s">
        <v>64</v>
      </c>
      <c r="B20" s="21" t="s">
        <v>71</v>
      </c>
      <c r="C20" s="20">
        <v>3561.7</v>
      </c>
      <c r="D20" s="20">
        <v>157.19999999999999</v>
      </c>
      <c r="E20" s="20">
        <v>0</v>
      </c>
      <c r="F20" s="20">
        <v>0</v>
      </c>
      <c r="G20" s="20">
        <v>0</v>
      </c>
      <c r="H20" s="20">
        <v>0</v>
      </c>
    </row>
    <row r="21" spans="1:9" ht="30" x14ac:dyDescent="0.25">
      <c r="A21" s="20" t="s">
        <v>66</v>
      </c>
      <c r="B21" s="21" t="s">
        <v>73</v>
      </c>
      <c r="C21" s="20">
        <v>561.20000000000005</v>
      </c>
      <c r="D21" s="20">
        <v>863.9</v>
      </c>
      <c r="E21" s="20">
        <v>575.20000000000005</v>
      </c>
      <c r="F21" s="20">
        <v>460.7</v>
      </c>
      <c r="G21" s="20">
        <v>492.2</v>
      </c>
      <c r="H21" s="20">
        <v>0</v>
      </c>
    </row>
    <row r="22" spans="1:9" x14ac:dyDescent="0.25">
      <c r="A22" s="20" t="s">
        <v>68</v>
      </c>
      <c r="B22" s="21" t="s">
        <v>74</v>
      </c>
      <c r="C22" s="20">
        <v>0</v>
      </c>
      <c r="D22" s="20">
        <v>3571.1</v>
      </c>
      <c r="E22" s="20">
        <v>3087.9</v>
      </c>
      <c r="F22" s="20"/>
      <c r="G22" s="20"/>
      <c r="H22" s="20">
        <v>0</v>
      </c>
    </row>
    <row r="23" spans="1:9" ht="30" x14ac:dyDescent="0.25">
      <c r="A23" s="20" t="s">
        <v>70</v>
      </c>
      <c r="B23" s="21" t="s">
        <v>75</v>
      </c>
      <c r="C23" s="20">
        <v>13655.1</v>
      </c>
      <c r="D23" s="20">
        <v>13339.4</v>
      </c>
      <c r="E23" s="20">
        <v>16115.4</v>
      </c>
      <c r="F23" s="20">
        <v>15507.6</v>
      </c>
      <c r="G23" s="20">
        <v>14575.4</v>
      </c>
      <c r="H23" s="20">
        <v>0</v>
      </c>
    </row>
    <row r="24" spans="1:9" ht="45" x14ac:dyDescent="0.25">
      <c r="A24" s="20" t="s">
        <v>72</v>
      </c>
      <c r="B24" s="21" t="s">
        <v>76</v>
      </c>
      <c r="C24" s="20">
        <v>0</v>
      </c>
      <c r="D24" s="20">
        <v>0</v>
      </c>
      <c r="E24" s="20">
        <v>100</v>
      </c>
      <c r="F24" s="20">
        <v>100</v>
      </c>
      <c r="G24" s="20">
        <v>100</v>
      </c>
      <c r="H24" s="20">
        <v>50</v>
      </c>
    </row>
    <row r="25" spans="1:9" ht="30" x14ac:dyDescent="0.25">
      <c r="A25" s="20" t="s">
        <v>82</v>
      </c>
      <c r="B25" s="21" t="s">
        <v>80</v>
      </c>
      <c r="C25" s="20">
        <v>13778.66</v>
      </c>
      <c r="D25" s="20">
        <v>140844</v>
      </c>
      <c r="E25" s="20">
        <v>7680</v>
      </c>
      <c r="F25" s="20">
        <v>169060.1</v>
      </c>
      <c r="G25" s="20">
        <v>0</v>
      </c>
      <c r="H25" s="20">
        <v>0</v>
      </c>
    </row>
    <row r="26" spans="1:9" ht="30" x14ac:dyDescent="0.25">
      <c r="A26" s="20" t="s">
        <v>83</v>
      </c>
      <c r="B26" s="21" t="s">
        <v>81</v>
      </c>
      <c r="C26" s="20">
        <v>0</v>
      </c>
      <c r="D26" s="20">
        <v>497.9</v>
      </c>
      <c r="E26" s="20">
        <v>0</v>
      </c>
      <c r="F26" s="20">
        <v>0</v>
      </c>
      <c r="G26" s="20">
        <v>0</v>
      </c>
      <c r="H26" s="20">
        <v>0</v>
      </c>
    </row>
    <row r="27" spans="1:9" ht="30" x14ac:dyDescent="0.25">
      <c r="A27" s="20" t="s">
        <v>29</v>
      </c>
      <c r="B27" s="21" t="s">
        <v>48</v>
      </c>
      <c r="C27" s="22">
        <f t="shared" ref="C27:H27" si="2">C12/C11*100%</f>
        <v>0.9421855052794067</v>
      </c>
      <c r="D27" s="22">
        <f t="shared" si="2"/>
        <v>0.94919701099623344</v>
      </c>
      <c r="E27" s="22">
        <f t="shared" si="2"/>
        <v>0.95624455410839937</v>
      </c>
      <c r="F27" s="22">
        <f t="shared" si="2"/>
        <v>0.96418185989680871</v>
      </c>
      <c r="G27" s="22">
        <f t="shared" si="2"/>
        <v>0.94950950591485017</v>
      </c>
      <c r="H27" s="22">
        <f t="shared" si="2"/>
        <v>0.95646091826474156</v>
      </c>
    </row>
    <row r="28" spans="1:9" x14ac:dyDescent="0.25">
      <c r="A28" s="20" t="s">
        <v>31</v>
      </c>
      <c r="B28" s="21" t="s">
        <v>49</v>
      </c>
      <c r="C28" s="20">
        <v>58324.6</v>
      </c>
      <c r="D28" s="20">
        <v>60106.2</v>
      </c>
      <c r="E28" s="20">
        <v>51280.7</v>
      </c>
      <c r="F28" s="20">
        <v>35578.9</v>
      </c>
      <c r="G28" s="20">
        <v>48760.2</v>
      </c>
      <c r="H28" s="20">
        <v>12375</v>
      </c>
    </row>
    <row r="29" spans="1:9" ht="30" x14ac:dyDescent="0.25">
      <c r="A29" s="20" t="s">
        <v>33</v>
      </c>
      <c r="B29" s="21" t="s">
        <v>50</v>
      </c>
      <c r="C29" s="22">
        <f t="shared" ref="C29:H29" si="3">C28/C11*100%</f>
        <v>5.7813820675712148E-2</v>
      </c>
      <c r="D29" s="22">
        <f t="shared" si="3"/>
        <v>5.080298900376657E-2</v>
      </c>
      <c r="E29" s="22">
        <f t="shared" si="3"/>
        <v>4.3755445891600617E-2</v>
      </c>
      <c r="F29" s="22">
        <f t="shared" si="3"/>
        <v>3.5818140103191246E-2</v>
      </c>
      <c r="G29" s="22">
        <f t="shared" si="3"/>
        <v>5.049049408514987E-2</v>
      </c>
      <c r="H29" s="22">
        <f t="shared" si="3"/>
        <v>4.3539081735258466E-2</v>
      </c>
      <c r="I29" s="17" t="s">
        <v>86</v>
      </c>
    </row>
  </sheetData>
  <mergeCells count="4">
    <mergeCell ref="A6:G6"/>
    <mergeCell ref="F8:H8"/>
    <mergeCell ref="E1:H1"/>
    <mergeCell ref="E2:H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приложение1</vt:lpstr>
      <vt:lpstr>приложение2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</dc:creator>
  <cp:lastModifiedBy>Пользователь</cp:lastModifiedBy>
  <cp:lastPrinted>2026-03-25T11:25:50Z</cp:lastPrinted>
  <dcterms:created xsi:type="dcterms:W3CDTF">2019-11-14T12:37:04Z</dcterms:created>
  <dcterms:modified xsi:type="dcterms:W3CDTF">2026-03-25T11:26:24Z</dcterms:modified>
</cp:coreProperties>
</file>